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2015"/>
  </bookViews>
  <sheets>
    <sheet name="01 OPCI PODACI" sheetId="4" r:id="rId1"/>
    <sheet name="02 PROSTOR I ZAPOSLENICI" sheetId="5" r:id="rId2"/>
    <sheet name="03 TJEDNA ZADUZENJA NASTAVNIKA" sheetId="1" r:id="rId3"/>
    <sheet name="04 DVOJEZICNA NASTAVA" sheetId="6" r:id="rId4"/>
    <sheet name="05 DSD_DEUTSCHES SPRACH DIPLOM" sheetId="7" r:id="rId5"/>
    <sheet name="List1" sheetId="8" r:id="rId6"/>
  </sheets>
  <externalReferences>
    <externalReference r:id="rId7"/>
  </externalReferences>
  <definedNames>
    <definedName name="ADRESAR">'01 OPCI PODACI'!$V$4:$AL$4</definedName>
    <definedName name="Email" localSheetId="1">'[1]01 OPCI PODACI'!$B$13</definedName>
    <definedName name="Email" localSheetId="3">'[1]01 OPCI PODACI'!$B$13</definedName>
    <definedName name="Email" localSheetId="4">'[1]01 OPCI PODACI'!$B$13</definedName>
    <definedName name="Email">'01 OPCI PODACI'!$B$13</definedName>
    <definedName name="Fax" localSheetId="1">'[1]01 OPCI PODACI'!$B$12</definedName>
    <definedName name="Fax" localSheetId="3">'[1]01 OPCI PODACI'!$B$12</definedName>
    <definedName name="Fax" localSheetId="4">'[1]01 OPCI PODACI'!$B$12</definedName>
    <definedName name="Fax">'01 OPCI PODACI'!$B$12</definedName>
    <definedName name="GradMjesto" localSheetId="1">'[1]01 OPCI PODACI'!$B$8</definedName>
    <definedName name="GradMjesto" localSheetId="3">'[1]01 OPCI PODACI'!$B$8</definedName>
    <definedName name="GradMjesto" localSheetId="4">'[1]01 OPCI PODACI'!$B$8</definedName>
    <definedName name="GradMjesto">'01 OPCI PODACI'!$B$8</definedName>
    <definedName name="Grijanje" localSheetId="3">'[1]02 PROSTOR I ZAPOSLENICI'!$C$7</definedName>
    <definedName name="Grijanje" localSheetId="4">'[1]02 PROSTOR I ZAPOSLENICI'!$C$7</definedName>
    <definedName name="Grijanje">'02 PROSTOR I ZAPOSLENICI'!$C$7</definedName>
    <definedName name="Mob" localSheetId="1">'[1]01 OPCI PODACI'!$B$15</definedName>
    <definedName name="Mob" localSheetId="3">'[1]01 OPCI PODACI'!$B$15</definedName>
    <definedName name="Mob" localSheetId="4">'[1]01 OPCI PODACI'!$B$15</definedName>
    <definedName name="Mob">'01 OPCI PODACI'!$B$15</definedName>
    <definedName name="NazivSkole" localSheetId="1">'[1]01 OPCI PODACI'!$B$3</definedName>
    <definedName name="NazivSkole" localSheetId="3">'[1]01 OPCI PODACI'!$B$3</definedName>
    <definedName name="NazivSkole" localSheetId="4">'[1]01 OPCI PODACI'!$B$3</definedName>
    <definedName name="NazivSkole">'01 OPCI PODACI'!$B$3</definedName>
    <definedName name="Osnivac" localSheetId="1">'[1]01 OPCI PODACI'!$B$6</definedName>
    <definedName name="Osnivac" localSheetId="3">'[1]01 OPCI PODACI'!$B$6</definedName>
    <definedName name="Osnivac" localSheetId="4">'[1]01 OPCI PODACI'!$B$6</definedName>
    <definedName name="Osnivac">'01 OPCI PODACI'!$B$6</definedName>
    <definedName name="_xlnm.Print_Area" localSheetId="2">'03 TJEDNA ZADUZENJA NASTAVNIKA'!$A$1:$AK$131</definedName>
    <definedName name="PostanskiBroj" localSheetId="1">'[1]01 OPCI PODACI'!$B$9</definedName>
    <definedName name="PostanskiBroj" localSheetId="3">'[1]01 OPCI PODACI'!$B$9</definedName>
    <definedName name="PostanskiBroj" localSheetId="4">'[1]01 OPCI PODACI'!$B$9</definedName>
    <definedName name="PostanskiBroj">'01 OPCI PODACI'!$B$9</definedName>
    <definedName name="Povrsina" localSheetId="3">'[1]02 PROSTOR I ZAPOSLENICI'!$C$6</definedName>
    <definedName name="Povrsina" localSheetId="4">'[1]02 PROSTOR I ZAPOSLENICI'!$C$6</definedName>
    <definedName name="Povrsina">'02 PROSTOR I ZAPOSLENICI'!$C$6</definedName>
    <definedName name="PROGRAMI_BROJUCENIKA">'01 OPCI PODACI'!$A$23:$V$57</definedName>
    <definedName name="Prostor" localSheetId="3">'[1]02 PROSTOR I ZAPOSLENICI'!$C$8</definedName>
    <definedName name="Prostor" localSheetId="4">'[1]02 PROSTOR I ZAPOSLENICI'!$C$8</definedName>
    <definedName name="Prostor">'02 PROSTOR I ZAPOSLENICI'!$C$8</definedName>
    <definedName name="Ravnatelj" localSheetId="1">'[1]01 OPCI PODACI'!$B$14</definedName>
    <definedName name="Ravnatelj" localSheetId="3">'[1]01 OPCI PODACI'!$B$14</definedName>
    <definedName name="Ravnatelj" localSheetId="4">'[1]01 OPCI PODACI'!$B$14</definedName>
    <definedName name="Ravnatelj">'01 OPCI PODACI'!$B$14</definedName>
    <definedName name="SifraSkole" localSheetId="1">'[1]01 OPCI PODACI'!$B$4</definedName>
    <definedName name="SifraSkole" localSheetId="3">'[1]01 OPCI PODACI'!$B$4</definedName>
    <definedName name="SifraSkole" localSheetId="4">'[1]01 OPCI PODACI'!$B$4</definedName>
    <definedName name="SifraSkole">'01 OPCI PODACI'!$B$4</definedName>
    <definedName name="Smjena" localSheetId="3">'[1]02 PROSTOR I ZAPOSLENICI'!$C$10</definedName>
    <definedName name="Smjena" localSheetId="4">'[1]02 PROSTOR I ZAPOSLENICI'!$C$10</definedName>
    <definedName name="Smjena">'02 PROSTOR I ZAPOSLENICI'!$C$10</definedName>
    <definedName name="Telefon" localSheetId="1">'[1]01 OPCI PODACI'!$B$11</definedName>
    <definedName name="Telefon" localSheetId="3">'[1]01 OPCI PODACI'!$B$11</definedName>
    <definedName name="Telefon" localSheetId="4">'[1]01 OPCI PODACI'!$B$11</definedName>
    <definedName name="Telefon">'01 OPCI PODACI'!$B$11</definedName>
    <definedName name="Ulica" localSheetId="1">'[1]01 OPCI PODACI'!$B$10</definedName>
    <definedName name="Ulica" localSheetId="3">'[1]01 OPCI PODACI'!$B$10</definedName>
    <definedName name="Ulica" localSheetId="4">'[1]01 OPCI PODACI'!$B$10</definedName>
    <definedName name="Ulica">'01 OPCI PODACI'!$B$10</definedName>
    <definedName name="VrstaSkole" localSheetId="1">'[1]01 OPCI PODACI'!$B$5</definedName>
    <definedName name="VrstaSkole" localSheetId="3">'[1]01 OPCI PODACI'!$B$5</definedName>
    <definedName name="VrstaSkole" localSheetId="4">'[1]01 OPCI PODACI'!$B$5</definedName>
    <definedName name="VrstaSkole">'01 OPCI PODACI'!$B$5</definedName>
    <definedName name="ZAPOSLENICI">'02 PROSTOR I ZAPOSLENICI'!$A$18:$K$57</definedName>
    <definedName name="Zupanija" localSheetId="1">'[1]01 OPCI PODACI'!$B$7</definedName>
    <definedName name="Zupanija" localSheetId="3">'[1]01 OPCI PODACI'!$B$7</definedName>
    <definedName name="Zupanija" localSheetId="4">'[1]01 OPCI PODACI'!$B$7</definedName>
    <definedName name="Zupanija">'01 OPCI PODACI'!$B$7</definedName>
  </definedNames>
  <calcPr calcId="145621"/>
</workbook>
</file>

<file path=xl/calcChain.xml><?xml version="1.0" encoding="utf-8"?>
<calcChain xmlns="http://schemas.openxmlformats.org/spreadsheetml/2006/main">
  <c r="V22" i="7" l="1"/>
  <c r="U22" i="7"/>
  <c r="T22" i="7"/>
  <c r="S22" i="7"/>
  <c r="R22" i="7"/>
  <c r="Q22" i="7"/>
  <c r="P22" i="7"/>
  <c r="O22" i="7"/>
  <c r="N22" i="7"/>
  <c r="M22" i="7"/>
  <c r="L22" i="7"/>
  <c r="K22" i="7"/>
  <c r="V19" i="7"/>
  <c r="U19" i="7"/>
  <c r="T19" i="7"/>
  <c r="S19" i="7"/>
  <c r="R19" i="7"/>
  <c r="Q19" i="7"/>
  <c r="P19" i="7"/>
  <c r="O19" i="7"/>
  <c r="N19" i="7"/>
  <c r="M19" i="7"/>
  <c r="L19" i="7"/>
  <c r="K19" i="7"/>
  <c r="V18" i="7"/>
  <c r="U18" i="7"/>
  <c r="T18" i="7"/>
  <c r="S18" i="7"/>
  <c r="R18" i="7"/>
  <c r="Q18" i="7"/>
  <c r="P18" i="7"/>
  <c r="O18" i="7"/>
  <c r="N18" i="7"/>
  <c r="M18" i="7"/>
  <c r="L18" i="7"/>
  <c r="K18" i="7"/>
  <c r="V17" i="7"/>
  <c r="U17" i="7"/>
  <c r="T17" i="7"/>
  <c r="S17" i="7"/>
  <c r="R17" i="7"/>
  <c r="Q17" i="7"/>
  <c r="P17" i="7"/>
  <c r="O17" i="7"/>
  <c r="N17" i="7"/>
  <c r="M17" i="7"/>
  <c r="L17" i="7"/>
  <c r="K17" i="7"/>
  <c r="V16" i="7"/>
  <c r="U16" i="7"/>
  <c r="T16" i="7"/>
  <c r="S16" i="7"/>
  <c r="R16" i="7"/>
  <c r="Q16" i="7"/>
  <c r="P16" i="7"/>
  <c r="O16" i="7"/>
  <c r="N16" i="7"/>
  <c r="M16" i="7"/>
  <c r="L16" i="7"/>
  <c r="K16" i="7"/>
  <c r="V15" i="7"/>
  <c r="U15" i="7"/>
  <c r="T15" i="7"/>
  <c r="S15" i="7"/>
  <c r="R15" i="7"/>
  <c r="Q15" i="7"/>
  <c r="P15" i="7"/>
  <c r="O15" i="7"/>
  <c r="N15" i="7"/>
  <c r="M15" i="7"/>
  <c r="L15" i="7"/>
  <c r="K15" i="7"/>
  <c r="V14" i="7"/>
  <c r="U14" i="7"/>
  <c r="T14" i="7"/>
  <c r="S14" i="7"/>
  <c r="R14" i="7"/>
  <c r="Q14" i="7"/>
  <c r="P14" i="7"/>
  <c r="O14" i="7"/>
  <c r="N14" i="7"/>
  <c r="M14" i="7"/>
  <c r="L14" i="7"/>
  <c r="K14" i="7"/>
  <c r="V13" i="7"/>
  <c r="U13" i="7"/>
  <c r="T13" i="7"/>
  <c r="S13" i="7"/>
  <c r="R13" i="7"/>
  <c r="Q13" i="7"/>
  <c r="P13" i="7"/>
  <c r="O13" i="7"/>
  <c r="N13" i="7"/>
  <c r="M13" i="7"/>
  <c r="L13" i="7"/>
  <c r="K13" i="7"/>
  <c r="V12" i="7"/>
  <c r="U12" i="7"/>
  <c r="T12" i="7"/>
  <c r="S12" i="7"/>
  <c r="R12" i="7"/>
  <c r="Q12" i="7"/>
  <c r="P12" i="7"/>
  <c r="O12" i="7"/>
  <c r="N12" i="7"/>
  <c r="M12" i="7"/>
  <c r="L12" i="7"/>
  <c r="K12" i="7"/>
  <c r="V11" i="7"/>
  <c r="U11" i="7"/>
  <c r="T11" i="7"/>
  <c r="S11" i="7"/>
  <c r="R11" i="7"/>
  <c r="Q11" i="7"/>
  <c r="P11" i="7"/>
  <c r="O11" i="7"/>
  <c r="N11" i="7"/>
  <c r="M11" i="7"/>
  <c r="L11" i="7"/>
  <c r="K11" i="7"/>
  <c r="V10" i="7"/>
  <c r="U10" i="7"/>
  <c r="T10" i="7"/>
  <c r="S10" i="7"/>
  <c r="R10" i="7"/>
  <c r="Q10" i="7"/>
  <c r="P10" i="7"/>
  <c r="O10" i="7"/>
  <c r="N10" i="7"/>
  <c r="M10" i="7"/>
  <c r="L10" i="7"/>
  <c r="K10" i="7"/>
  <c r="V9" i="7"/>
  <c r="U9" i="7"/>
  <c r="T9" i="7"/>
  <c r="S9" i="7"/>
  <c r="R9" i="7"/>
  <c r="Q9" i="7"/>
  <c r="V8" i="7"/>
  <c r="U8" i="7"/>
  <c r="T8" i="7"/>
  <c r="S8" i="7"/>
  <c r="R8" i="7"/>
  <c r="Q8" i="7"/>
  <c r="A2" i="7"/>
  <c r="A1" i="7"/>
  <c r="X74" i="6"/>
  <c r="W74" i="6"/>
  <c r="V74" i="6"/>
  <c r="U74" i="6"/>
  <c r="T74" i="6"/>
  <c r="S74" i="6"/>
  <c r="R74" i="6"/>
  <c r="Q74" i="6"/>
  <c r="P74" i="6"/>
  <c r="O74" i="6"/>
  <c r="N74" i="6"/>
  <c r="M74" i="6"/>
  <c r="X73" i="6"/>
  <c r="W73" i="6"/>
  <c r="V73" i="6"/>
  <c r="U73" i="6"/>
  <c r="T73" i="6"/>
  <c r="S73" i="6"/>
  <c r="R73" i="6"/>
  <c r="Q73" i="6"/>
  <c r="P73" i="6"/>
  <c r="O73" i="6"/>
  <c r="N73" i="6"/>
  <c r="M73" i="6"/>
  <c r="X72" i="6"/>
  <c r="W72" i="6"/>
  <c r="V72" i="6"/>
  <c r="U72" i="6"/>
  <c r="T72" i="6"/>
  <c r="S72" i="6"/>
  <c r="R72" i="6"/>
  <c r="Q72" i="6"/>
  <c r="P72" i="6"/>
  <c r="O72" i="6"/>
  <c r="N72" i="6"/>
  <c r="M72" i="6"/>
  <c r="X71" i="6"/>
  <c r="W71" i="6"/>
  <c r="V71" i="6"/>
  <c r="U71" i="6"/>
  <c r="T71" i="6"/>
  <c r="S71" i="6"/>
  <c r="R71" i="6"/>
  <c r="Q71" i="6"/>
  <c r="P71" i="6"/>
  <c r="O71" i="6"/>
  <c r="N71" i="6"/>
  <c r="M71" i="6"/>
  <c r="X70" i="6"/>
  <c r="W70" i="6"/>
  <c r="V70" i="6"/>
  <c r="U70" i="6"/>
  <c r="T70" i="6"/>
  <c r="S70" i="6"/>
  <c r="R70" i="6"/>
  <c r="Q70" i="6"/>
  <c r="P70" i="6"/>
  <c r="O70" i="6"/>
  <c r="N70" i="6"/>
  <c r="M70" i="6"/>
  <c r="X69" i="6"/>
  <c r="W69" i="6"/>
  <c r="V69" i="6"/>
  <c r="U69" i="6"/>
  <c r="T69" i="6"/>
  <c r="S69" i="6"/>
  <c r="R69" i="6"/>
  <c r="Q69" i="6"/>
  <c r="P69" i="6"/>
  <c r="O69" i="6"/>
  <c r="N69" i="6"/>
  <c r="M69" i="6"/>
  <c r="X68" i="6"/>
  <c r="W68" i="6"/>
  <c r="V68" i="6"/>
  <c r="U68" i="6"/>
  <c r="T68" i="6"/>
  <c r="S68" i="6"/>
  <c r="R68" i="6"/>
  <c r="Q68" i="6"/>
  <c r="P68" i="6"/>
  <c r="O68" i="6"/>
  <c r="N68" i="6"/>
  <c r="M68" i="6"/>
  <c r="X67" i="6"/>
  <c r="W67" i="6"/>
  <c r="V67" i="6"/>
  <c r="U67" i="6"/>
  <c r="T67" i="6"/>
  <c r="S67" i="6"/>
  <c r="R67" i="6"/>
  <c r="Q67" i="6"/>
  <c r="P67" i="6"/>
  <c r="O67" i="6"/>
  <c r="N67" i="6"/>
  <c r="M67" i="6"/>
  <c r="X66" i="6"/>
  <c r="W66" i="6"/>
  <c r="V66" i="6"/>
  <c r="U66" i="6"/>
  <c r="T66" i="6"/>
  <c r="S66" i="6"/>
  <c r="R66" i="6"/>
  <c r="Q66" i="6"/>
  <c r="P66" i="6"/>
  <c r="O66" i="6"/>
  <c r="N66" i="6"/>
  <c r="M66" i="6"/>
  <c r="X65" i="6"/>
  <c r="W65" i="6"/>
  <c r="V65" i="6"/>
  <c r="U65" i="6"/>
  <c r="T65" i="6"/>
  <c r="S65" i="6"/>
  <c r="R65" i="6"/>
  <c r="Q65" i="6"/>
  <c r="P65" i="6"/>
  <c r="O65" i="6"/>
  <c r="N65" i="6"/>
  <c r="M65" i="6"/>
  <c r="X64" i="6"/>
  <c r="W64" i="6"/>
  <c r="V64" i="6"/>
  <c r="U64" i="6"/>
  <c r="T64" i="6"/>
  <c r="S64" i="6"/>
  <c r="R64" i="6"/>
  <c r="Q64" i="6"/>
  <c r="P64" i="6"/>
  <c r="O64" i="6"/>
  <c r="N64" i="6"/>
  <c r="M64" i="6"/>
  <c r="X63" i="6"/>
  <c r="W63" i="6"/>
  <c r="V63" i="6"/>
  <c r="U63" i="6"/>
  <c r="T63" i="6"/>
  <c r="S63" i="6"/>
  <c r="R63" i="6"/>
  <c r="Q63" i="6"/>
  <c r="P63" i="6"/>
  <c r="O63" i="6"/>
  <c r="N63" i="6"/>
  <c r="M63" i="6"/>
  <c r="X62" i="6"/>
  <c r="W62" i="6"/>
  <c r="V62" i="6"/>
  <c r="U62" i="6"/>
  <c r="T62" i="6"/>
  <c r="S62" i="6"/>
  <c r="R62" i="6"/>
  <c r="Q62" i="6"/>
  <c r="P62" i="6"/>
  <c r="O62" i="6"/>
  <c r="N62" i="6"/>
  <c r="M62" i="6"/>
  <c r="X60" i="6"/>
  <c r="W60" i="6"/>
  <c r="V60" i="6"/>
  <c r="U60" i="6"/>
  <c r="T60" i="6"/>
  <c r="S60" i="6"/>
  <c r="R60" i="6"/>
  <c r="Q60" i="6"/>
  <c r="P60" i="6"/>
  <c r="O60" i="6"/>
  <c r="N60" i="6"/>
  <c r="M60" i="6"/>
  <c r="X59" i="6"/>
  <c r="W59" i="6"/>
  <c r="V59" i="6"/>
  <c r="U59" i="6"/>
  <c r="T59" i="6"/>
  <c r="S59" i="6"/>
  <c r="R59" i="6"/>
  <c r="Q59" i="6"/>
  <c r="P59" i="6"/>
  <c r="O59" i="6"/>
  <c r="N59" i="6"/>
  <c r="M59" i="6"/>
  <c r="X58" i="6"/>
  <c r="W58" i="6"/>
  <c r="V58" i="6"/>
  <c r="U58" i="6"/>
  <c r="T58" i="6"/>
  <c r="S58" i="6"/>
  <c r="R58" i="6"/>
  <c r="Q58" i="6"/>
  <c r="P58" i="6"/>
  <c r="O58" i="6"/>
  <c r="N58" i="6"/>
  <c r="M58" i="6"/>
  <c r="X57" i="6"/>
  <c r="W57" i="6"/>
  <c r="V57" i="6"/>
  <c r="U57" i="6"/>
  <c r="T57" i="6"/>
  <c r="S57" i="6"/>
  <c r="R57" i="6"/>
  <c r="Q57" i="6"/>
  <c r="P57" i="6"/>
  <c r="O57" i="6"/>
  <c r="N57" i="6"/>
  <c r="M57" i="6"/>
  <c r="X56" i="6"/>
  <c r="W56" i="6"/>
  <c r="V56" i="6"/>
  <c r="U56" i="6"/>
  <c r="T56" i="6"/>
  <c r="S56" i="6"/>
  <c r="R56" i="6"/>
  <c r="Q56" i="6"/>
  <c r="P56" i="6"/>
  <c r="O56" i="6"/>
  <c r="N56" i="6"/>
  <c r="M56" i="6"/>
  <c r="X55" i="6"/>
  <c r="W55" i="6"/>
  <c r="V55" i="6"/>
  <c r="U55" i="6"/>
  <c r="T55" i="6"/>
  <c r="S55" i="6"/>
  <c r="R55" i="6"/>
  <c r="Q55" i="6"/>
  <c r="P55" i="6"/>
  <c r="O55" i="6"/>
  <c r="N55" i="6"/>
  <c r="M55" i="6"/>
  <c r="X54" i="6"/>
  <c r="W54" i="6"/>
  <c r="V54" i="6"/>
  <c r="U54" i="6"/>
  <c r="T54" i="6"/>
  <c r="S54" i="6"/>
  <c r="R54" i="6"/>
  <c r="Q54" i="6"/>
  <c r="P54" i="6"/>
  <c r="O54" i="6"/>
  <c r="N54" i="6"/>
  <c r="M54" i="6"/>
  <c r="X53" i="6"/>
  <c r="W53" i="6"/>
  <c r="V53" i="6"/>
  <c r="U53" i="6"/>
  <c r="T53" i="6"/>
  <c r="S53" i="6"/>
  <c r="R53" i="6"/>
  <c r="Q53" i="6"/>
  <c r="P53" i="6"/>
  <c r="O53" i="6"/>
  <c r="N53" i="6"/>
  <c r="M53" i="6"/>
  <c r="X52" i="6"/>
  <c r="W52" i="6"/>
  <c r="V52" i="6"/>
  <c r="U52" i="6"/>
  <c r="T52" i="6"/>
  <c r="S52" i="6"/>
  <c r="R52" i="6"/>
  <c r="Q52" i="6"/>
  <c r="P52" i="6"/>
  <c r="O52" i="6"/>
  <c r="N52" i="6"/>
  <c r="M52" i="6"/>
  <c r="X51" i="6"/>
  <c r="W51" i="6"/>
  <c r="V51" i="6"/>
  <c r="U51" i="6"/>
  <c r="T51" i="6"/>
  <c r="S51" i="6"/>
  <c r="R51" i="6"/>
  <c r="Q51" i="6"/>
  <c r="P51" i="6"/>
  <c r="O51" i="6"/>
  <c r="N51" i="6"/>
  <c r="M51" i="6"/>
  <c r="X50" i="6"/>
  <c r="W50" i="6"/>
  <c r="V50" i="6"/>
  <c r="U50" i="6"/>
  <c r="T50" i="6"/>
  <c r="S50" i="6"/>
  <c r="R50" i="6"/>
  <c r="Q50" i="6"/>
  <c r="P50" i="6"/>
  <c r="O50" i="6"/>
  <c r="N50" i="6"/>
  <c r="M50" i="6"/>
  <c r="X49" i="6"/>
  <c r="W49" i="6"/>
  <c r="V49" i="6"/>
  <c r="U49" i="6"/>
  <c r="T49" i="6"/>
  <c r="S49" i="6"/>
  <c r="R49" i="6"/>
  <c r="Q49" i="6"/>
  <c r="P49" i="6"/>
  <c r="O49" i="6"/>
  <c r="N49" i="6"/>
  <c r="M49" i="6"/>
  <c r="X48" i="6"/>
  <c r="W48" i="6"/>
  <c r="V48" i="6"/>
  <c r="U48" i="6"/>
  <c r="T48" i="6"/>
  <c r="S48" i="6"/>
  <c r="R48" i="6"/>
  <c r="Q48" i="6"/>
  <c r="P48" i="6"/>
  <c r="O48" i="6"/>
  <c r="N48" i="6"/>
  <c r="M48" i="6"/>
  <c r="X46" i="6"/>
  <c r="W46" i="6"/>
  <c r="V46" i="6"/>
  <c r="U46" i="6"/>
  <c r="T46" i="6"/>
  <c r="S46" i="6"/>
  <c r="R46" i="6"/>
  <c r="Q46" i="6"/>
  <c r="P46" i="6"/>
  <c r="O46" i="6"/>
  <c r="N46" i="6"/>
  <c r="M46" i="6"/>
  <c r="X45" i="6"/>
  <c r="W45" i="6"/>
  <c r="V45" i="6"/>
  <c r="U45" i="6"/>
  <c r="T45" i="6"/>
  <c r="S45" i="6"/>
  <c r="R45" i="6"/>
  <c r="Q45" i="6"/>
  <c r="P45" i="6"/>
  <c r="O45" i="6"/>
  <c r="N45" i="6"/>
  <c r="M45" i="6"/>
  <c r="X44" i="6"/>
  <c r="W44" i="6"/>
  <c r="V44" i="6"/>
  <c r="U44" i="6"/>
  <c r="T44" i="6"/>
  <c r="S44" i="6"/>
  <c r="R44" i="6"/>
  <c r="Q44" i="6"/>
  <c r="P44" i="6"/>
  <c r="O44" i="6"/>
  <c r="N44" i="6"/>
  <c r="M44" i="6"/>
  <c r="X43" i="6"/>
  <c r="W43" i="6"/>
  <c r="V43" i="6"/>
  <c r="U43" i="6"/>
  <c r="T43" i="6"/>
  <c r="S43" i="6"/>
  <c r="R43" i="6"/>
  <c r="Q43" i="6"/>
  <c r="P43" i="6"/>
  <c r="O43" i="6"/>
  <c r="N43" i="6"/>
  <c r="M43" i="6"/>
  <c r="X42" i="6"/>
  <c r="W42" i="6"/>
  <c r="V42" i="6"/>
  <c r="U42" i="6"/>
  <c r="T42" i="6"/>
  <c r="S42" i="6"/>
  <c r="R42" i="6"/>
  <c r="Q42" i="6"/>
  <c r="P42" i="6"/>
  <c r="O42" i="6"/>
  <c r="N42" i="6"/>
  <c r="M42" i="6"/>
  <c r="X41" i="6"/>
  <c r="W41" i="6"/>
  <c r="V41" i="6"/>
  <c r="U41" i="6"/>
  <c r="T41" i="6"/>
  <c r="S41" i="6"/>
  <c r="R41" i="6"/>
  <c r="Q41" i="6"/>
  <c r="P41" i="6"/>
  <c r="O41" i="6"/>
  <c r="N41" i="6"/>
  <c r="M41" i="6"/>
  <c r="X40" i="6"/>
  <c r="W40" i="6"/>
  <c r="V40" i="6"/>
  <c r="U40" i="6"/>
  <c r="T40" i="6"/>
  <c r="S40" i="6"/>
  <c r="R40" i="6"/>
  <c r="Q40" i="6"/>
  <c r="P40" i="6"/>
  <c r="O40" i="6"/>
  <c r="N40" i="6"/>
  <c r="M40" i="6"/>
  <c r="X39" i="6"/>
  <c r="W39" i="6"/>
  <c r="V39" i="6"/>
  <c r="U39" i="6"/>
  <c r="T39" i="6"/>
  <c r="S39" i="6"/>
  <c r="R39" i="6"/>
  <c r="Q39" i="6"/>
  <c r="P39" i="6"/>
  <c r="O39" i="6"/>
  <c r="N39" i="6"/>
  <c r="M39" i="6"/>
  <c r="X38" i="6"/>
  <c r="W38" i="6"/>
  <c r="V38" i="6"/>
  <c r="U38" i="6"/>
  <c r="T38" i="6"/>
  <c r="S38" i="6"/>
  <c r="R38" i="6"/>
  <c r="Q38" i="6"/>
  <c r="P38" i="6"/>
  <c r="O38" i="6"/>
  <c r="N38" i="6"/>
  <c r="M38" i="6"/>
  <c r="X37" i="6"/>
  <c r="W37" i="6"/>
  <c r="V37" i="6"/>
  <c r="U37" i="6"/>
  <c r="T37" i="6"/>
  <c r="S37" i="6"/>
  <c r="R37" i="6"/>
  <c r="Q37" i="6"/>
  <c r="P37" i="6"/>
  <c r="O37" i="6"/>
  <c r="N37" i="6"/>
  <c r="M37" i="6"/>
  <c r="X36" i="6"/>
  <c r="W36" i="6"/>
  <c r="V36" i="6"/>
  <c r="U36" i="6"/>
  <c r="T36" i="6"/>
  <c r="S36" i="6"/>
  <c r="R36" i="6"/>
  <c r="Q36" i="6"/>
  <c r="P36" i="6"/>
  <c r="O36" i="6"/>
  <c r="N36" i="6"/>
  <c r="M36" i="6"/>
  <c r="X35" i="6"/>
  <c r="W35" i="6"/>
  <c r="V35" i="6"/>
  <c r="U35" i="6"/>
  <c r="T35" i="6"/>
  <c r="S35" i="6"/>
  <c r="R35" i="6"/>
  <c r="Q35" i="6"/>
  <c r="P35" i="6"/>
  <c r="O35" i="6"/>
  <c r="N35" i="6"/>
  <c r="M35" i="6"/>
  <c r="X34" i="6"/>
  <c r="W34" i="6"/>
  <c r="V34" i="6"/>
  <c r="U34" i="6"/>
  <c r="T34" i="6"/>
  <c r="S34" i="6"/>
  <c r="R34" i="6"/>
  <c r="Q34" i="6"/>
  <c r="P34" i="6"/>
  <c r="O34" i="6"/>
  <c r="N34" i="6"/>
  <c r="M34" i="6"/>
  <c r="X32" i="6"/>
  <c r="W32" i="6"/>
  <c r="V32" i="6"/>
  <c r="U32" i="6"/>
  <c r="T32" i="6"/>
  <c r="S32" i="6"/>
  <c r="R32" i="6"/>
  <c r="Q32" i="6"/>
  <c r="P32" i="6"/>
  <c r="O32" i="6"/>
  <c r="N32" i="6"/>
  <c r="M32" i="6"/>
  <c r="X31" i="6"/>
  <c r="W31" i="6"/>
  <c r="V31" i="6"/>
  <c r="U31" i="6"/>
  <c r="T31" i="6"/>
  <c r="S31" i="6"/>
  <c r="R31" i="6"/>
  <c r="Q31" i="6"/>
  <c r="P31" i="6"/>
  <c r="O31" i="6"/>
  <c r="N31" i="6"/>
  <c r="M31" i="6"/>
  <c r="X30" i="6"/>
  <c r="W30" i="6"/>
  <c r="V30" i="6"/>
  <c r="U30" i="6"/>
  <c r="T30" i="6"/>
  <c r="S30" i="6"/>
  <c r="R30" i="6"/>
  <c r="Q30" i="6"/>
  <c r="P30" i="6"/>
  <c r="O30" i="6"/>
  <c r="N30" i="6"/>
  <c r="M30" i="6"/>
  <c r="X29" i="6"/>
  <c r="W29" i="6"/>
  <c r="V29" i="6"/>
  <c r="U29" i="6"/>
  <c r="T29" i="6"/>
  <c r="S29" i="6"/>
  <c r="R29" i="6"/>
  <c r="Q29" i="6"/>
  <c r="P29" i="6"/>
  <c r="O29" i="6"/>
  <c r="N29" i="6"/>
  <c r="M29" i="6"/>
  <c r="X28" i="6"/>
  <c r="W28" i="6"/>
  <c r="V28" i="6"/>
  <c r="U28" i="6"/>
  <c r="T28" i="6"/>
  <c r="S28" i="6"/>
  <c r="R28" i="6"/>
  <c r="Q28" i="6"/>
  <c r="P28" i="6"/>
  <c r="O28" i="6"/>
  <c r="N28" i="6"/>
  <c r="M28" i="6"/>
  <c r="X27" i="6"/>
  <c r="W27" i="6"/>
  <c r="V27" i="6"/>
  <c r="U27" i="6"/>
  <c r="T27" i="6"/>
  <c r="S27" i="6"/>
  <c r="R27" i="6"/>
  <c r="Q27" i="6"/>
  <c r="P27" i="6"/>
  <c r="O27" i="6"/>
  <c r="N27" i="6"/>
  <c r="M27" i="6"/>
  <c r="X26" i="6"/>
  <c r="W26" i="6"/>
  <c r="V26" i="6"/>
  <c r="U26" i="6"/>
  <c r="T26" i="6"/>
  <c r="S26" i="6"/>
  <c r="R26" i="6"/>
  <c r="Q26" i="6"/>
  <c r="P26" i="6"/>
  <c r="O26" i="6"/>
  <c r="N26" i="6"/>
  <c r="M26" i="6"/>
  <c r="X25" i="6"/>
  <c r="W25" i="6"/>
  <c r="V25" i="6"/>
  <c r="U25" i="6"/>
  <c r="T25" i="6"/>
  <c r="S25" i="6"/>
  <c r="R25" i="6"/>
  <c r="Q25" i="6"/>
  <c r="P25" i="6"/>
  <c r="O25" i="6"/>
  <c r="N25" i="6"/>
  <c r="M25" i="6"/>
  <c r="X24" i="6"/>
  <c r="W24" i="6"/>
  <c r="V24" i="6"/>
  <c r="U24" i="6"/>
  <c r="T24" i="6"/>
  <c r="S24" i="6"/>
  <c r="R24" i="6"/>
  <c r="Q24" i="6"/>
  <c r="P24" i="6"/>
  <c r="O24" i="6"/>
  <c r="N24" i="6"/>
  <c r="M24" i="6"/>
  <c r="X23" i="6"/>
  <c r="W23" i="6"/>
  <c r="V23" i="6"/>
  <c r="U23" i="6"/>
  <c r="T23" i="6"/>
  <c r="S23" i="6"/>
  <c r="R23" i="6"/>
  <c r="Q23" i="6"/>
  <c r="P23" i="6"/>
  <c r="O23" i="6"/>
  <c r="N23" i="6"/>
  <c r="M23" i="6"/>
  <c r="X22" i="6"/>
  <c r="W22" i="6"/>
  <c r="V22" i="6"/>
  <c r="U22" i="6"/>
  <c r="T22" i="6"/>
  <c r="S22" i="6"/>
  <c r="R22" i="6"/>
  <c r="Q22" i="6"/>
  <c r="P22" i="6"/>
  <c r="O22" i="6"/>
  <c r="N22" i="6"/>
  <c r="M22" i="6"/>
  <c r="X21" i="6"/>
  <c r="W21" i="6"/>
  <c r="V21" i="6"/>
  <c r="U21" i="6"/>
  <c r="T21" i="6"/>
  <c r="S21" i="6"/>
  <c r="R21" i="6"/>
  <c r="Q21" i="6"/>
  <c r="P21" i="6"/>
  <c r="O21" i="6"/>
  <c r="N21" i="6"/>
  <c r="M21" i="6"/>
  <c r="X20" i="6"/>
  <c r="W20" i="6"/>
  <c r="V20" i="6"/>
  <c r="U20" i="6"/>
  <c r="T20" i="6"/>
  <c r="S20" i="6"/>
  <c r="R20" i="6"/>
  <c r="Q20" i="6"/>
  <c r="P20" i="6"/>
  <c r="O20" i="6"/>
  <c r="N20" i="6"/>
  <c r="M20" i="6"/>
  <c r="X18" i="6"/>
  <c r="W18" i="6"/>
  <c r="V18" i="6"/>
  <c r="U18" i="6"/>
  <c r="T18" i="6"/>
  <c r="S18" i="6"/>
  <c r="R18" i="6"/>
  <c r="Q18" i="6"/>
  <c r="P18" i="6"/>
  <c r="O18" i="6"/>
  <c r="N18" i="6"/>
  <c r="M18" i="6"/>
  <c r="X17" i="6"/>
  <c r="W17" i="6"/>
  <c r="V17" i="6"/>
  <c r="U17" i="6"/>
  <c r="T17" i="6"/>
  <c r="S17" i="6"/>
  <c r="R17" i="6"/>
  <c r="Q17" i="6"/>
  <c r="P17" i="6"/>
  <c r="O17" i="6"/>
  <c r="N17" i="6"/>
  <c r="M17" i="6"/>
  <c r="X16" i="6"/>
  <c r="W16" i="6"/>
  <c r="V16" i="6"/>
  <c r="U16" i="6"/>
  <c r="T16" i="6"/>
  <c r="S16" i="6"/>
  <c r="R16" i="6"/>
  <c r="Q16" i="6"/>
  <c r="P16" i="6"/>
  <c r="O16" i="6"/>
  <c r="N16" i="6"/>
  <c r="M16" i="6"/>
  <c r="X15" i="6"/>
  <c r="W15" i="6"/>
  <c r="V15" i="6"/>
  <c r="U15" i="6"/>
  <c r="T15" i="6"/>
  <c r="S15" i="6"/>
  <c r="R15" i="6"/>
  <c r="Q15" i="6"/>
  <c r="P15" i="6"/>
  <c r="O15" i="6"/>
  <c r="N15" i="6"/>
  <c r="M15" i="6"/>
  <c r="X14" i="6"/>
  <c r="W14" i="6"/>
  <c r="V14" i="6"/>
  <c r="U14" i="6"/>
  <c r="T14" i="6"/>
  <c r="S14" i="6"/>
  <c r="R14" i="6"/>
  <c r="Q14" i="6"/>
  <c r="P14" i="6"/>
  <c r="O14" i="6"/>
  <c r="N14" i="6"/>
  <c r="M14" i="6"/>
  <c r="X13" i="6"/>
  <c r="W13" i="6"/>
  <c r="V13" i="6"/>
  <c r="U13" i="6"/>
  <c r="T13" i="6"/>
  <c r="S13" i="6"/>
  <c r="R13" i="6"/>
  <c r="Q13" i="6"/>
  <c r="P13" i="6"/>
  <c r="O13" i="6"/>
  <c r="N13" i="6"/>
  <c r="M13" i="6"/>
  <c r="X12" i="6"/>
  <c r="W12" i="6"/>
  <c r="V12" i="6"/>
  <c r="U12" i="6"/>
  <c r="T12" i="6"/>
  <c r="S12" i="6"/>
  <c r="R12" i="6"/>
  <c r="Q12" i="6"/>
  <c r="P12" i="6"/>
  <c r="O12" i="6"/>
  <c r="N12" i="6"/>
  <c r="M12" i="6"/>
  <c r="X11" i="6"/>
  <c r="W11" i="6"/>
  <c r="V11" i="6"/>
  <c r="U11" i="6"/>
  <c r="T11" i="6"/>
  <c r="S11" i="6"/>
  <c r="R11" i="6"/>
  <c r="Q11" i="6"/>
  <c r="P11" i="6"/>
  <c r="O11" i="6"/>
  <c r="N11" i="6"/>
  <c r="M11" i="6"/>
  <c r="X10" i="6"/>
  <c r="W10" i="6"/>
  <c r="V10" i="6"/>
  <c r="U10" i="6"/>
  <c r="T10" i="6"/>
  <c r="S10" i="6"/>
  <c r="R10" i="6"/>
  <c r="Q10" i="6"/>
  <c r="P10" i="6"/>
  <c r="O10" i="6"/>
  <c r="N10" i="6"/>
  <c r="M10" i="6"/>
  <c r="X9" i="6"/>
  <c r="W9" i="6"/>
  <c r="V9" i="6"/>
  <c r="U9" i="6"/>
  <c r="T9" i="6"/>
  <c r="S9" i="6"/>
  <c r="R9" i="6"/>
  <c r="Q9" i="6"/>
  <c r="P9" i="6"/>
  <c r="O9" i="6"/>
  <c r="N9" i="6"/>
  <c r="M9" i="6"/>
  <c r="X8" i="6"/>
  <c r="W8" i="6"/>
  <c r="V8" i="6"/>
  <c r="U8" i="6"/>
  <c r="T8" i="6"/>
  <c r="S8" i="6"/>
  <c r="R8" i="6"/>
  <c r="Q8" i="6"/>
  <c r="P8" i="6"/>
  <c r="O8" i="6"/>
  <c r="N8" i="6"/>
  <c r="M8" i="6"/>
  <c r="X7" i="6"/>
  <c r="W7" i="6"/>
  <c r="V7" i="6"/>
  <c r="U7" i="6"/>
  <c r="T7" i="6"/>
  <c r="S7" i="6"/>
  <c r="R7" i="6"/>
  <c r="Q7" i="6"/>
  <c r="P7" i="6"/>
  <c r="O7" i="6"/>
  <c r="N7" i="6"/>
  <c r="M7" i="6"/>
  <c r="X6" i="6"/>
  <c r="W6" i="6"/>
  <c r="V6" i="6"/>
  <c r="U6" i="6"/>
  <c r="T6" i="6"/>
  <c r="S6" i="6"/>
  <c r="R6" i="6"/>
  <c r="Q6" i="6"/>
  <c r="P6" i="6"/>
  <c r="O6" i="6"/>
  <c r="N6" i="6"/>
  <c r="M6" i="6"/>
  <c r="A2" i="6"/>
  <c r="A1" i="6"/>
  <c r="K57" i="5"/>
  <c r="J57" i="5"/>
  <c r="I57" i="5"/>
  <c r="H57" i="5"/>
  <c r="G57" i="5"/>
  <c r="F57" i="5"/>
  <c r="K56" i="5"/>
  <c r="J56" i="5"/>
  <c r="I56" i="5"/>
  <c r="H56" i="5"/>
  <c r="G56" i="5"/>
  <c r="F56" i="5"/>
  <c r="K55" i="5"/>
  <c r="J55" i="5"/>
  <c r="I55" i="5"/>
  <c r="H55" i="5"/>
  <c r="G55" i="5"/>
  <c r="F55" i="5"/>
  <c r="K54" i="5"/>
  <c r="J54" i="5"/>
  <c r="I54" i="5"/>
  <c r="H54" i="5"/>
  <c r="G54" i="5"/>
  <c r="F54" i="5"/>
  <c r="K53" i="5"/>
  <c r="J53" i="5"/>
  <c r="I53" i="5"/>
  <c r="H53" i="5"/>
  <c r="G53" i="5"/>
  <c r="F53" i="5"/>
  <c r="K52" i="5"/>
  <c r="J52" i="5"/>
  <c r="I52" i="5"/>
  <c r="H52" i="5"/>
  <c r="G52" i="5"/>
  <c r="F52" i="5"/>
  <c r="K51" i="5"/>
  <c r="J51" i="5"/>
  <c r="I51" i="5"/>
  <c r="H51" i="5"/>
  <c r="G51" i="5"/>
  <c r="F51" i="5"/>
  <c r="K50" i="5"/>
  <c r="J50" i="5"/>
  <c r="I50" i="5"/>
  <c r="H50" i="5"/>
  <c r="G50" i="5"/>
  <c r="F50" i="5"/>
  <c r="K49" i="5"/>
  <c r="J49" i="5"/>
  <c r="I49" i="5"/>
  <c r="H49" i="5"/>
  <c r="G49" i="5"/>
  <c r="F49" i="5"/>
  <c r="K48" i="5"/>
  <c r="J48" i="5"/>
  <c r="I48" i="5"/>
  <c r="H48" i="5"/>
  <c r="G48" i="5"/>
  <c r="F48" i="5"/>
  <c r="K47" i="5"/>
  <c r="J47" i="5"/>
  <c r="I47" i="5"/>
  <c r="H47" i="5"/>
  <c r="G47" i="5"/>
  <c r="F47" i="5"/>
  <c r="K46" i="5"/>
  <c r="J46" i="5"/>
  <c r="I46" i="5"/>
  <c r="H46" i="5"/>
  <c r="G46" i="5"/>
  <c r="F46" i="5"/>
  <c r="K45" i="5"/>
  <c r="J45" i="5"/>
  <c r="I45" i="5"/>
  <c r="H45" i="5"/>
  <c r="G45" i="5"/>
  <c r="F45" i="5"/>
  <c r="K44" i="5"/>
  <c r="J44" i="5"/>
  <c r="I44" i="5"/>
  <c r="H44" i="5"/>
  <c r="G44" i="5"/>
  <c r="F44" i="5"/>
  <c r="K43" i="5"/>
  <c r="J43" i="5"/>
  <c r="I43" i="5"/>
  <c r="H43" i="5"/>
  <c r="G43" i="5"/>
  <c r="F43" i="5"/>
  <c r="K42" i="5"/>
  <c r="J42" i="5"/>
  <c r="I42" i="5"/>
  <c r="H42" i="5"/>
  <c r="G42" i="5"/>
  <c r="F42" i="5"/>
  <c r="K41" i="5"/>
  <c r="J41" i="5"/>
  <c r="I41" i="5"/>
  <c r="H41" i="5"/>
  <c r="G41" i="5"/>
  <c r="F41" i="5"/>
  <c r="K40" i="5"/>
  <c r="J40" i="5"/>
  <c r="I40" i="5"/>
  <c r="H40" i="5"/>
  <c r="G40" i="5"/>
  <c r="F40" i="5"/>
  <c r="K39" i="5"/>
  <c r="J39" i="5"/>
  <c r="I39" i="5"/>
  <c r="H39" i="5"/>
  <c r="G39" i="5"/>
  <c r="F39" i="5"/>
  <c r="K38" i="5"/>
  <c r="J38" i="5"/>
  <c r="I38" i="5"/>
  <c r="H38" i="5"/>
  <c r="G38" i="5"/>
  <c r="F38" i="5"/>
  <c r="K37" i="5"/>
  <c r="J37" i="5"/>
  <c r="I37" i="5"/>
  <c r="H37" i="5"/>
  <c r="G37" i="5"/>
  <c r="F37" i="5"/>
  <c r="K36" i="5"/>
  <c r="J36" i="5"/>
  <c r="I36" i="5"/>
  <c r="H36" i="5"/>
  <c r="G36" i="5"/>
  <c r="F36" i="5"/>
  <c r="K35" i="5"/>
  <c r="J35" i="5"/>
  <c r="I35" i="5"/>
  <c r="H35" i="5"/>
  <c r="G35" i="5"/>
  <c r="F35" i="5"/>
  <c r="K34" i="5"/>
  <c r="J34" i="5"/>
  <c r="I34" i="5"/>
  <c r="H34" i="5"/>
  <c r="G34" i="5"/>
  <c r="F34" i="5"/>
  <c r="K33" i="5"/>
  <c r="J33" i="5"/>
  <c r="I33" i="5"/>
  <c r="H33" i="5"/>
  <c r="G33" i="5"/>
  <c r="F33" i="5"/>
  <c r="K32" i="5"/>
  <c r="J32" i="5"/>
  <c r="I32" i="5"/>
  <c r="H32" i="5"/>
  <c r="G32" i="5"/>
  <c r="F32" i="5"/>
  <c r="K31" i="5"/>
  <c r="J31" i="5"/>
  <c r="I31" i="5"/>
  <c r="H31" i="5"/>
  <c r="G31" i="5"/>
  <c r="F31" i="5"/>
  <c r="K30" i="5"/>
  <c r="J30" i="5"/>
  <c r="I30" i="5"/>
  <c r="H30" i="5"/>
  <c r="G30" i="5"/>
  <c r="F30" i="5"/>
  <c r="K29" i="5"/>
  <c r="J29" i="5"/>
  <c r="I29" i="5"/>
  <c r="H29" i="5"/>
  <c r="G29" i="5"/>
  <c r="F29" i="5"/>
  <c r="K28" i="5"/>
  <c r="J28" i="5"/>
  <c r="I28" i="5"/>
  <c r="H28" i="5"/>
  <c r="G28" i="5"/>
  <c r="F28" i="5"/>
  <c r="K27" i="5"/>
  <c r="J27" i="5"/>
  <c r="I27" i="5"/>
  <c r="H27" i="5"/>
  <c r="G27" i="5"/>
  <c r="F27" i="5"/>
  <c r="K26" i="5"/>
  <c r="J26" i="5"/>
  <c r="I26" i="5"/>
  <c r="H26" i="5"/>
  <c r="G26" i="5"/>
  <c r="F26" i="5"/>
  <c r="K25" i="5"/>
  <c r="J25" i="5"/>
  <c r="I25" i="5"/>
  <c r="H25" i="5"/>
  <c r="G25" i="5"/>
  <c r="F25" i="5"/>
  <c r="K24" i="5"/>
  <c r="J24" i="5"/>
  <c r="I24" i="5"/>
  <c r="H24" i="5"/>
  <c r="G24" i="5"/>
  <c r="F24" i="5"/>
  <c r="K23" i="5"/>
  <c r="J23" i="5"/>
  <c r="I23" i="5"/>
  <c r="H23" i="5"/>
  <c r="G23" i="5"/>
  <c r="F23" i="5"/>
  <c r="K22" i="5"/>
  <c r="J22" i="5"/>
  <c r="I22" i="5"/>
  <c r="H22" i="5"/>
  <c r="G22" i="5"/>
  <c r="F22" i="5"/>
  <c r="K21" i="5"/>
  <c r="J21" i="5"/>
  <c r="I21" i="5"/>
  <c r="H21" i="5"/>
  <c r="G21" i="5"/>
  <c r="F21" i="5"/>
  <c r="K20" i="5"/>
  <c r="J20" i="5"/>
  <c r="I20" i="5"/>
  <c r="H20" i="5"/>
  <c r="G20" i="5"/>
  <c r="F20" i="5"/>
  <c r="K19" i="5"/>
  <c r="J19" i="5"/>
  <c r="I19" i="5"/>
  <c r="H19" i="5"/>
  <c r="G19" i="5"/>
  <c r="F19" i="5"/>
  <c r="K18" i="5"/>
  <c r="J18" i="5"/>
  <c r="I18" i="5"/>
  <c r="H18" i="5"/>
  <c r="G18" i="5"/>
  <c r="F18" i="5"/>
  <c r="K10" i="5"/>
  <c r="J10" i="5"/>
  <c r="I10" i="5"/>
  <c r="H10" i="5"/>
  <c r="G10" i="5"/>
  <c r="F10" i="5"/>
  <c r="K8" i="5"/>
  <c r="J8" i="5"/>
  <c r="I8" i="5"/>
  <c r="H8" i="5"/>
  <c r="G8" i="5"/>
  <c r="F8" i="5"/>
  <c r="K7" i="5"/>
  <c r="J7" i="5"/>
  <c r="I7" i="5"/>
  <c r="H7" i="5"/>
  <c r="G7" i="5"/>
  <c r="F7" i="5"/>
  <c r="K6" i="5"/>
  <c r="J6" i="5"/>
  <c r="I6" i="5"/>
  <c r="H6" i="5"/>
  <c r="G6" i="5"/>
  <c r="F6" i="5"/>
  <c r="P58" i="4"/>
  <c r="N58" i="4"/>
  <c r="M58" i="4"/>
  <c r="K58" i="4"/>
  <c r="J58" i="4"/>
  <c r="H58" i="4"/>
  <c r="G58" i="4"/>
  <c r="E58" i="4"/>
  <c r="D58" i="4"/>
  <c r="B58" i="4"/>
  <c r="AM58" i="4" s="1"/>
  <c r="AN57" i="4"/>
  <c r="V57" i="4"/>
  <c r="U57" i="4"/>
  <c r="T57" i="4"/>
  <c r="S57" i="4"/>
  <c r="R57" i="4"/>
  <c r="Q57" i="4"/>
  <c r="AN56" i="4"/>
  <c r="V56" i="4"/>
  <c r="U56" i="4"/>
  <c r="T56" i="4"/>
  <c r="S56" i="4"/>
  <c r="R56" i="4"/>
  <c r="Q56" i="4"/>
  <c r="AN55" i="4"/>
  <c r="V55" i="4"/>
  <c r="U55" i="4"/>
  <c r="T55" i="4"/>
  <c r="S55" i="4"/>
  <c r="R55" i="4"/>
  <c r="Q55" i="4"/>
  <c r="AN54" i="4"/>
  <c r="V54" i="4"/>
  <c r="U54" i="4"/>
  <c r="T54" i="4"/>
  <c r="S54" i="4"/>
  <c r="R54" i="4"/>
  <c r="Q54" i="4"/>
  <c r="AN53" i="4"/>
  <c r="V53" i="4"/>
  <c r="U53" i="4"/>
  <c r="T53" i="4"/>
  <c r="S53" i="4"/>
  <c r="R53" i="4"/>
  <c r="Q53" i="4"/>
  <c r="AN52" i="4"/>
  <c r="V52" i="4"/>
  <c r="U52" i="4"/>
  <c r="T52" i="4"/>
  <c r="S52" i="4"/>
  <c r="R52" i="4"/>
  <c r="Q52" i="4"/>
  <c r="AN51" i="4"/>
  <c r="V51" i="4"/>
  <c r="U51" i="4"/>
  <c r="T51" i="4"/>
  <c r="S51" i="4"/>
  <c r="R51" i="4"/>
  <c r="Q51" i="4"/>
  <c r="AN50" i="4"/>
  <c r="V50" i="4"/>
  <c r="U50" i="4"/>
  <c r="T50" i="4"/>
  <c r="S50" i="4"/>
  <c r="R50" i="4"/>
  <c r="Q50" i="4"/>
  <c r="AN49" i="4"/>
  <c r="V49" i="4"/>
  <c r="U49" i="4"/>
  <c r="T49" i="4"/>
  <c r="S49" i="4"/>
  <c r="R49" i="4"/>
  <c r="Q49" i="4"/>
  <c r="AN48" i="4"/>
  <c r="V48" i="4"/>
  <c r="U48" i="4"/>
  <c r="T48" i="4"/>
  <c r="S48" i="4"/>
  <c r="R48" i="4"/>
  <c r="Q48" i="4"/>
  <c r="AN47" i="4"/>
  <c r="V47" i="4"/>
  <c r="U47" i="4"/>
  <c r="T47" i="4"/>
  <c r="S47" i="4"/>
  <c r="R47" i="4"/>
  <c r="Q47" i="4"/>
  <c r="AN46" i="4"/>
  <c r="V46" i="4"/>
  <c r="U46" i="4"/>
  <c r="T46" i="4"/>
  <c r="S46" i="4"/>
  <c r="R46" i="4"/>
  <c r="Q46" i="4"/>
  <c r="AN45" i="4"/>
  <c r="V45" i="4"/>
  <c r="U45" i="4"/>
  <c r="T45" i="4"/>
  <c r="S45" i="4"/>
  <c r="R45" i="4"/>
  <c r="Q45" i="4"/>
  <c r="AN44" i="4"/>
  <c r="V44" i="4"/>
  <c r="U44" i="4"/>
  <c r="T44" i="4"/>
  <c r="S44" i="4"/>
  <c r="R44" i="4"/>
  <c r="Q44" i="4"/>
  <c r="AN43" i="4"/>
  <c r="V43" i="4"/>
  <c r="U43" i="4"/>
  <c r="T43" i="4"/>
  <c r="S43" i="4"/>
  <c r="R43" i="4"/>
  <c r="Q43" i="4"/>
  <c r="AN42" i="4"/>
  <c r="V42" i="4"/>
  <c r="U42" i="4"/>
  <c r="T42" i="4"/>
  <c r="S42" i="4"/>
  <c r="R42" i="4"/>
  <c r="Q42" i="4"/>
  <c r="AN41" i="4"/>
  <c r="V41" i="4"/>
  <c r="U41" i="4"/>
  <c r="T41" i="4"/>
  <c r="S41" i="4"/>
  <c r="R41" i="4"/>
  <c r="Q41" i="4"/>
  <c r="AN40" i="4"/>
  <c r="V40" i="4"/>
  <c r="U40" i="4"/>
  <c r="T40" i="4"/>
  <c r="S40" i="4"/>
  <c r="R40" i="4"/>
  <c r="Q40" i="4"/>
  <c r="AN39" i="4"/>
  <c r="V39" i="4"/>
  <c r="U39" i="4"/>
  <c r="T39" i="4"/>
  <c r="S39" i="4"/>
  <c r="R39" i="4"/>
  <c r="Q39" i="4"/>
  <c r="AN38" i="4"/>
  <c r="V38" i="4"/>
  <c r="U38" i="4"/>
  <c r="T38" i="4"/>
  <c r="S38" i="4"/>
  <c r="R38" i="4"/>
  <c r="Q38" i="4"/>
  <c r="AN37" i="4"/>
  <c r="V37" i="4"/>
  <c r="U37" i="4"/>
  <c r="T37" i="4"/>
  <c r="S37" i="4"/>
  <c r="R37" i="4"/>
  <c r="Q37" i="4"/>
  <c r="AN36" i="4"/>
  <c r="V36" i="4"/>
  <c r="U36" i="4"/>
  <c r="T36" i="4"/>
  <c r="S36" i="4"/>
  <c r="R36" i="4"/>
  <c r="Q36" i="4"/>
  <c r="AN35" i="4"/>
  <c r="V35" i="4"/>
  <c r="U35" i="4"/>
  <c r="T35" i="4"/>
  <c r="S35" i="4"/>
  <c r="R35" i="4"/>
  <c r="Q35" i="4"/>
  <c r="AN34" i="4"/>
  <c r="V34" i="4"/>
  <c r="U34" i="4"/>
  <c r="T34" i="4"/>
  <c r="S34" i="4"/>
  <c r="R34" i="4"/>
  <c r="Q34" i="4"/>
  <c r="AN33" i="4"/>
  <c r="V33" i="4"/>
  <c r="U33" i="4"/>
  <c r="T33" i="4"/>
  <c r="S33" i="4"/>
  <c r="R33" i="4"/>
  <c r="Q33" i="4"/>
  <c r="AN32" i="4"/>
  <c r="V32" i="4"/>
  <c r="U32" i="4"/>
  <c r="T32" i="4"/>
  <c r="S32" i="4"/>
  <c r="R32" i="4"/>
  <c r="Q32" i="4"/>
  <c r="AN31" i="4"/>
  <c r="V31" i="4"/>
  <c r="U31" i="4"/>
  <c r="T31" i="4"/>
  <c r="S31" i="4"/>
  <c r="R31" i="4"/>
  <c r="Q31" i="4"/>
  <c r="AN30" i="4"/>
  <c r="V30" i="4"/>
  <c r="U30" i="4"/>
  <c r="T30" i="4"/>
  <c r="S30" i="4"/>
  <c r="R30" i="4"/>
  <c r="Q30" i="4"/>
  <c r="AN29" i="4"/>
  <c r="V29" i="4"/>
  <c r="U29" i="4"/>
  <c r="T29" i="4"/>
  <c r="S29" i="4"/>
  <c r="R29" i="4"/>
  <c r="Q29" i="4"/>
  <c r="AN28" i="4"/>
  <c r="V28" i="4"/>
  <c r="U28" i="4"/>
  <c r="T28" i="4"/>
  <c r="S28" i="4"/>
  <c r="R28" i="4"/>
  <c r="Q28" i="4"/>
  <c r="AN27" i="4"/>
  <c r="V27" i="4"/>
  <c r="U27" i="4"/>
  <c r="T27" i="4"/>
  <c r="S27" i="4"/>
  <c r="R27" i="4"/>
  <c r="Q27" i="4"/>
  <c r="AN26" i="4"/>
  <c r="V26" i="4"/>
  <c r="U26" i="4"/>
  <c r="T26" i="4"/>
  <c r="S26" i="4"/>
  <c r="R26" i="4"/>
  <c r="Q26" i="4"/>
  <c r="AN25" i="4"/>
  <c r="V25" i="4"/>
  <c r="U25" i="4"/>
  <c r="T25" i="4"/>
  <c r="S25" i="4"/>
  <c r="R25" i="4"/>
  <c r="Q25" i="4"/>
  <c r="AN24" i="4"/>
  <c r="V24" i="4"/>
  <c r="U24" i="4"/>
  <c r="T24" i="4"/>
  <c r="S24" i="4"/>
  <c r="R24" i="4"/>
  <c r="Q24" i="4"/>
  <c r="AN23" i="4"/>
  <c r="V23" i="4"/>
  <c r="U23" i="4"/>
  <c r="T23" i="4"/>
  <c r="S23" i="4"/>
  <c r="R23" i="4"/>
  <c r="Q23" i="4"/>
  <c r="AL4" i="4"/>
  <c r="AK4" i="4"/>
  <c r="AJ4" i="4"/>
  <c r="AI4" i="4"/>
  <c r="AH4" i="4"/>
  <c r="AG4" i="4"/>
  <c r="AF4" i="4"/>
  <c r="AE4" i="4"/>
  <c r="AD4" i="4"/>
  <c r="AC4" i="4"/>
  <c r="AB4" i="4"/>
  <c r="AA4" i="4"/>
  <c r="Z4" i="4"/>
  <c r="Y4" i="4"/>
  <c r="X4" i="4"/>
  <c r="W4" i="4"/>
  <c r="V4" i="4"/>
  <c r="AN58" i="4" l="1"/>
</calcChain>
</file>

<file path=xl/sharedStrings.xml><?xml version="1.0" encoding="utf-8"?>
<sst xmlns="http://schemas.openxmlformats.org/spreadsheetml/2006/main" count="727" uniqueCount="273">
  <si>
    <t>GIMNAZIJA BELI MANASTIR</t>
  </si>
  <si>
    <t>Beli Manastir</t>
  </si>
  <si>
    <t>OPĆI PODACI</t>
  </si>
  <si>
    <t>NASTAVA</t>
  </si>
  <si>
    <t>OSTALA ZADUŽENJA</t>
  </si>
  <si>
    <t>UKUPNA ZADUŽENJA</t>
  </si>
  <si>
    <t>Pravilnik o normi rada</t>
  </si>
  <si>
    <t xml:space="preserve">Ime i prezime nastavnika 
</t>
  </si>
  <si>
    <t>Zvanje</t>
  </si>
  <si>
    <t xml:space="preserve">Vrsta radnog odnosa
</t>
  </si>
  <si>
    <t xml:space="preserve">Rad u više škola </t>
  </si>
  <si>
    <t>Tjedna norma</t>
  </si>
  <si>
    <t>Nastavnik 
predmeta</t>
  </si>
  <si>
    <t>Nastavni predmet</t>
  </si>
  <si>
    <t>Izborna nastava (I)</t>
  </si>
  <si>
    <t>Fakultativna nastava (F)</t>
  </si>
  <si>
    <t>Izvavnnastavna aktivnost</t>
  </si>
  <si>
    <t>Razredni odjeli</t>
  </si>
  <si>
    <t xml:space="preserve">Broj učenika u razrednom odjelu </t>
  </si>
  <si>
    <t>Broj učenika u obrazovnoj skupini</t>
  </si>
  <si>
    <t>Broj sati tjedno u razrednom odjelu/obrazovnoj skupini</t>
  </si>
  <si>
    <t>Tjedno zaduženje u nastavi</t>
  </si>
  <si>
    <t>dodatna  nastava</t>
  </si>
  <si>
    <t>dopunska nastava</t>
  </si>
  <si>
    <t>razrednik</t>
  </si>
  <si>
    <t>voditelj stručnog vijeća na (među)županijskoj razini</t>
  </si>
  <si>
    <t>voditelj stručnog vijeća na državnoj razini</t>
  </si>
  <si>
    <t>3 i više predmeta</t>
  </si>
  <si>
    <t>nastavnik do položenog stručnog ispita</t>
  </si>
  <si>
    <t>ispitni koordinator</t>
  </si>
  <si>
    <t>voditelj smjene</t>
  </si>
  <si>
    <t>satničar</t>
  </si>
  <si>
    <t>voditelj laboratorija i kabineta, praktikuma</t>
  </si>
  <si>
    <t>Članak 24., stavak 1. (godine radnog staža)</t>
  </si>
  <si>
    <t>Članak 30., stavak 1. (povoljnija norma)</t>
  </si>
  <si>
    <t>Članak 51., stavak 5. (povjerenik za zaštitu na radu)</t>
  </si>
  <si>
    <t>Članak 72., stavak 5. (sindikalni povjerenik)</t>
  </si>
  <si>
    <t>Ostala zaduženja - ukupno</t>
  </si>
  <si>
    <t>UKUPNO TJEDNO ZADUŽENJE</t>
  </si>
  <si>
    <t>BROJ SATI IZNAD NORME</t>
  </si>
  <si>
    <t>Ostali poslovi</t>
  </si>
  <si>
    <t>UGOVOR O RADU</t>
  </si>
  <si>
    <t>Županija</t>
  </si>
  <si>
    <t>Grad</t>
  </si>
  <si>
    <t>Osnivač</t>
  </si>
  <si>
    <t>Vrsta škole</t>
  </si>
  <si>
    <t>Šifra škole</t>
  </si>
  <si>
    <t>PROF.</t>
  </si>
  <si>
    <t>neodređeno</t>
  </si>
  <si>
    <t>općeobrazovnih</t>
  </si>
  <si>
    <t>Njemački jezik-1.jez.</t>
  </si>
  <si>
    <t>Osječko-baranjska</t>
  </si>
  <si>
    <t>državna</t>
  </si>
  <si>
    <t>gimnazija</t>
  </si>
  <si>
    <t>14-001-501</t>
  </si>
  <si>
    <t>Njemački jezik-2.jez.</t>
  </si>
  <si>
    <t>2.E</t>
  </si>
  <si>
    <t>2.O</t>
  </si>
  <si>
    <t>3.E</t>
  </si>
  <si>
    <t>4.O</t>
  </si>
  <si>
    <t>Engleski jezik-1.str.jez</t>
  </si>
  <si>
    <t>1.E</t>
  </si>
  <si>
    <t>Engleski jezik-2.str.jez</t>
  </si>
  <si>
    <t>KLARA BOŠNJAKOVIĆ</t>
  </si>
  <si>
    <t>4.E</t>
  </si>
  <si>
    <t>JANJA MATIJEVIĆ</t>
  </si>
  <si>
    <t>Hrvatski jezik</t>
  </si>
  <si>
    <t>4.E/4.O</t>
  </si>
  <si>
    <t>IBOJA BERDALOVIĆ</t>
  </si>
  <si>
    <t>Matematika</t>
  </si>
  <si>
    <t>4.E/O</t>
  </si>
  <si>
    <t>LJILJANA JEFTIMIR</t>
  </si>
  <si>
    <t>Informatika</t>
  </si>
  <si>
    <t>VLASTA KAJTAR</t>
  </si>
  <si>
    <t>Tjelesna i zdravstvena kultura</t>
  </si>
  <si>
    <t>određeno</t>
  </si>
  <si>
    <t>Fizika</t>
  </si>
  <si>
    <t>Filozofija</t>
  </si>
  <si>
    <t>Etika</t>
  </si>
  <si>
    <t>Sociologija</t>
  </si>
  <si>
    <t>DUBRAVKA RADIĆ</t>
  </si>
  <si>
    <t>Kemija</t>
  </si>
  <si>
    <t>ANICA NOVOKMET</t>
  </si>
  <si>
    <t>Biologija</t>
  </si>
  <si>
    <t>SUZANA VENCL</t>
  </si>
  <si>
    <t>Glazbena umjetnost</t>
  </si>
  <si>
    <t>VJEKOSLAV SUČIĆ</t>
  </si>
  <si>
    <t>Povijest</t>
  </si>
  <si>
    <t>Geografija</t>
  </si>
  <si>
    <t>Latinski jezik</t>
  </si>
  <si>
    <t>Psihologija</t>
  </si>
  <si>
    <t>Katolički vjeronauk</t>
  </si>
  <si>
    <t>2.E/O</t>
  </si>
  <si>
    <t>3.E/O</t>
  </si>
  <si>
    <t>Likovna umjetnost</t>
  </si>
  <si>
    <t>odaberite</t>
  </si>
  <si>
    <t>SOFIJA RADOJČIĆ</t>
  </si>
  <si>
    <t xml:space="preserve">NINA SAVIĆ
</t>
  </si>
  <si>
    <t>suradnik u nastavi</t>
  </si>
  <si>
    <t>Politika i gospodarstvo</t>
  </si>
  <si>
    <t>vanjski suradnik</t>
  </si>
  <si>
    <t>Pravoslavni vjeronauk</t>
  </si>
  <si>
    <t>RADNI ODNOS</t>
  </si>
  <si>
    <t>BROJ ŠKOLA</t>
  </si>
  <si>
    <t>VRSTA NASTAVNIKA</t>
  </si>
  <si>
    <t>strukovno-teorijskih</t>
  </si>
  <si>
    <t>općih i strukovno-teorijskih</t>
  </si>
  <si>
    <t>struk.-teor. i 
praktične nastave</t>
  </si>
  <si>
    <t>strukovni učitelj</t>
  </si>
  <si>
    <t>Engleski jezik
1.str.jezik</t>
  </si>
  <si>
    <t>TZK-Izborna nastava</t>
  </si>
  <si>
    <r>
      <rPr>
        <sz val="9"/>
        <rFont val="Arial Narrow"/>
        <family val="2"/>
        <charset val="238"/>
      </rPr>
      <t>2</t>
    </r>
    <r>
      <rPr>
        <sz val="9"/>
        <color rgb="FFFF0000"/>
        <rFont val="Arial Narrow"/>
        <family val="2"/>
        <charset val="238"/>
      </rPr>
      <t xml:space="preserve">
</t>
    </r>
  </si>
  <si>
    <t xml:space="preserve">TAMARA BUKALO </t>
  </si>
  <si>
    <t>Održavanje web stranice</t>
  </si>
  <si>
    <t>uređenje interijera škole</t>
  </si>
  <si>
    <t>Talijanski jezik 
(fakultativna nastava)</t>
  </si>
  <si>
    <t>Naziv 
škole</t>
  </si>
  <si>
    <t>Šifra škole 14-001-501</t>
  </si>
  <si>
    <t>TJEDNA ZADUŽENJA NASTAVNIKA</t>
  </si>
  <si>
    <t>I. OPĆI PODACI O ŠKOLI</t>
  </si>
  <si>
    <t>Naziv škole</t>
  </si>
  <si>
    <t>Po osnivaču</t>
  </si>
  <si>
    <t>Grad/mjesto</t>
  </si>
  <si>
    <t>Poštanski broj</t>
  </si>
  <si>
    <t>Adresa</t>
  </si>
  <si>
    <t>Telefon</t>
  </si>
  <si>
    <t>Fax</t>
  </si>
  <si>
    <t>E-mail</t>
  </si>
  <si>
    <t>Ravnatelj</t>
  </si>
  <si>
    <t>Mobitel ravnatelja</t>
  </si>
  <si>
    <t>Površina zatvorenog prostora škole (m2)</t>
  </si>
  <si>
    <t>Grijanje</t>
  </si>
  <si>
    <t>Prostor koristi i druga škola</t>
  </si>
  <si>
    <t>Broj smjena</t>
  </si>
  <si>
    <t>Školska 3</t>
  </si>
  <si>
    <t>031 701 828</t>
  </si>
  <si>
    <t>031 701 454</t>
  </si>
  <si>
    <t>ured@gimnazija-beli-manastir.skole.hr</t>
  </si>
  <si>
    <t>Veljko Frank</t>
  </si>
  <si>
    <t>098 338 528</t>
  </si>
  <si>
    <t>II. PODACI O BROJU UČENIKA PO PROGRAMIMA OBRAZOVANJA I RAZREDNIM ODJELIMA</t>
  </si>
  <si>
    <t>Obrazovni program</t>
  </si>
  <si>
    <t>I. razred</t>
  </si>
  <si>
    <t xml:space="preserve">II. razred </t>
  </si>
  <si>
    <t xml:space="preserve">III. razred </t>
  </si>
  <si>
    <t xml:space="preserve">IV. razred </t>
  </si>
  <si>
    <t xml:space="preserve">V. razred </t>
  </si>
  <si>
    <t>UKUPNO</t>
  </si>
  <si>
    <t>RAZREDNI ODJEL</t>
  </si>
  <si>
    <t>Oznaka za kombinirani
odjel s više programa</t>
  </si>
  <si>
    <t>BROJ UČENIKA</t>
  </si>
  <si>
    <t>RAZREDNIH
ODJELA</t>
  </si>
  <si>
    <t>UČENIKA</t>
  </si>
  <si>
    <t xml:space="preserve">Naziv </t>
  </si>
  <si>
    <t>Opća gimnazija</t>
  </si>
  <si>
    <t>E</t>
  </si>
  <si>
    <t>O</t>
  </si>
  <si>
    <t>ŽUPANIJE</t>
  </si>
  <si>
    <t>ŠKOLA</t>
  </si>
  <si>
    <t>TIP</t>
  </si>
  <si>
    <t>Zagrebačka</t>
  </si>
  <si>
    <t>Krapinsko-zagorska</t>
  </si>
  <si>
    <t>strukovna</t>
  </si>
  <si>
    <t>vjerska</t>
  </si>
  <si>
    <t>Sisačko-moslavačka</t>
  </si>
  <si>
    <t>mješovita</t>
  </si>
  <si>
    <t>privatna</t>
  </si>
  <si>
    <t>Karlovačka</t>
  </si>
  <si>
    <t>umjetnička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</si>
  <si>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</si>
  <si>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</si>
  <si>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</si>
  <si>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</si>
  <si>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</si>
  <si>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</si>
  <si>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</si>
  <si>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</si>
  <si>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</si>
  <si>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</si>
  <si>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</si>
  <si>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</si>
  <si>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</si>
  <si>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</si>
  <si>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</si>
  <si>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</si>
  <si>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III. TEHNIČKI PODACI O ŠKOLI</t>
  </si>
  <si>
    <t>SMJENE</t>
  </si>
  <si>
    <t>UGOVOR</t>
  </si>
  <si>
    <t>GRIJANJE</t>
  </si>
  <si>
    <t>da</t>
  </si>
  <si>
    <t>centralno</t>
  </si>
  <si>
    <t>ne</t>
  </si>
  <si>
    <t xml:space="preserve">Prostor koristi i druga škola </t>
  </si>
  <si>
    <t>drva/loživo ulje</t>
  </si>
  <si>
    <t>Naziv druge škole koja koristi  isti prostor</t>
  </si>
  <si>
    <t>Prva srednja škola Beli Manastir i Druga 
srednja škola Beli Manastir</t>
  </si>
  <si>
    <t>Broj smjena rada škole</t>
  </si>
  <si>
    <t>IV. PODACI O RAVNATELJU, TAJNIKU, STRUČNIM SURADNICIMA I OSOBAMA KOJE OBAVLJAJU ADMINISTRATIVNO-TEHNIČKE I POMOĆNE POSLOVE</t>
  </si>
  <si>
    <t>Ime i prezime</t>
  </si>
  <si>
    <t>Radno mjesto</t>
  </si>
  <si>
    <t>Radni odnos</t>
  </si>
  <si>
    <t>Ugovor o radu</t>
  </si>
  <si>
    <t>VELJKO FRANK</t>
  </si>
  <si>
    <t>ravnatelj</t>
  </si>
  <si>
    <t>tajnik</t>
  </si>
  <si>
    <t>NINA SAVIĆ</t>
  </si>
  <si>
    <t>stručni suradnik-pedagog</t>
  </si>
  <si>
    <t>KRISTINA VINOJČIĆ TOTA</t>
  </si>
  <si>
    <t>MAG.INFORM.</t>
  </si>
  <si>
    <t>stručni suradnik-knjižničar</t>
  </si>
  <si>
    <t>MIRTA BURCAR</t>
  </si>
  <si>
    <t>ALEKSANDRA BARE</t>
  </si>
  <si>
    <t>SSS</t>
  </si>
  <si>
    <t>voditelj računovodstva</t>
  </si>
  <si>
    <t>IVAN MAZUR</t>
  </si>
  <si>
    <t>VSS</t>
  </si>
  <si>
    <t>administrativni radnik</t>
  </si>
  <si>
    <t>spremačica</t>
  </si>
  <si>
    <t>SAVO ĐURĐEVIĆ</t>
  </si>
  <si>
    <t>domar/kotlovničar</t>
  </si>
  <si>
    <t>KATICA SMOLČIĆ</t>
  </si>
  <si>
    <t>RADNA MJESTA</t>
  </si>
  <si>
    <t>stručni suradnik-psiholog</t>
  </si>
  <si>
    <t>stručni suradnik edu-reh smjera</t>
  </si>
  <si>
    <t>računovodstveni radnik</t>
  </si>
  <si>
    <t>vratar/telefonist/pazikuća</t>
  </si>
  <si>
    <t>noćni pazitelj</t>
  </si>
  <si>
    <t>VI. PODACI O PROVOĐENJU DVOJEZIČNE NASTAVE</t>
  </si>
  <si>
    <t>Jezik</t>
  </si>
  <si>
    <t>Predmeti</t>
  </si>
  <si>
    <t>Razredni odjeli/broj učenika</t>
  </si>
  <si>
    <t xml:space="preserve">I. </t>
  </si>
  <si>
    <t>II.</t>
  </si>
  <si>
    <t>III.</t>
  </si>
  <si>
    <t>IV.</t>
  </si>
  <si>
    <t>JEZICI</t>
  </si>
  <si>
    <t>engleski</t>
  </si>
  <si>
    <t>njemački</t>
  </si>
  <si>
    <t>francuski</t>
  </si>
  <si>
    <t>talijanski</t>
  </si>
  <si>
    <t>VII. PODACI O DSD PROGRAMU</t>
  </si>
  <si>
    <t xml:space="preserve">Centar za provođenje DSD ispita </t>
  </si>
  <si>
    <t>CENTAR</t>
  </si>
  <si>
    <t xml:space="preserve">OLGICA UROŠEVIĆ </t>
  </si>
  <si>
    <t>IVANA MARIJANČEVIĆ</t>
  </si>
  <si>
    <t xml:space="preserve">UKUPNO: </t>
  </si>
  <si>
    <t>ADELA PLIGL</t>
  </si>
  <si>
    <t>ANA MARI BLAŽEVIĆ</t>
  </si>
  <si>
    <t>IVANA KNEZOVIĆ</t>
  </si>
  <si>
    <t>1.O</t>
  </si>
  <si>
    <t>Engleski jezik 2.str. jezik</t>
  </si>
  <si>
    <t>ANDREJA PANDŽIĆ</t>
  </si>
  <si>
    <t>SPEC.PUBL.ADM.</t>
  </si>
  <si>
    <t>HELENA ČIČIN</t>
  </si>
  <si>
    <t xml:space="preserve">NEVENA BEUK KOVAČEVIĆ
</t>
  </si>
  <si>
    <t>KRUNOSLAV VUKELIĆ</t>
  </si>
  <si>
    <t>ANASTAZIJA KALČIĆ</t>
  </si>
  <si>
    <t>SRĐAN BANDA</t>
  </si>
  <si>
    <t>Engleski jezik - izborna nastava</t>
  </si>
  <si>
    <t>Engleski jezik</t>
  </si>
  <si>
    <t>2.O/2.E</t>
  </si>
  <si>
    <t>ENA SABOLEK ŠIPOŠ (zamjena za Sanju Zagorščak - roditeljski dopust i godišnji odmor)</t>
  </si>
  <si>
    <t>4.O/4.E</t>
  </si>
  <si>
    <t xml:space="preserve"> 1.O</t>
  </si>
  <si>
    <t>Priprema za drž.maturu</t>
  </si>
  <si>
    <t>Izborna nastava</t>
  </si>
  <si>
    <t>Izvannastavna aktivnost - ekolozi</t>
  </si>
  <si>
    <t>1.-4.</t>
  </si>
  <si>
    <t>Izvannastavna aktivnost - povjesničari</t>
  </si>
  <si>
    <t>Logika</t>
  </si>
  <si>
    <r>
      <rPr>
        <sz val="9"/>
        <rFont val="Arial Narrow"/>
        <family val="2"/>
        <charset val="238"/>
      </rPr>
      <t>TOMISLAV LIVAJA</t>
    </r>
    <r>
      <rPr>
        <sz val="9"/>
        <color rgb="FFFF0000"/>
        <rFont val="Arial Narrow"/>
        <family val="2"/>
        <charset val="238"/>
      </rPr>
      <t xml:space="preserve">
</t>
    </r>
  </si>
  <si>
    <t>VLADIMIR BUKALO</t>
  </si>
  <si>
    <t>Kolektivni ugovor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</si>
</sst>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u/>
      <sz val="10"/>
      <color indexed="12"/>
      <name val="MS Sans Serif"/>
      <family val="2"/>
      <charset val="238"/>
    </font>
    <font>
      <i/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i/>
      <sz val="9"/>
      <color indexed="8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color theme="0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i/>
      <sz val="10"/>
      <color theme="0"/>
      <name val="Arial Narrow"/>
      <family val="2"/>
      <charset val="238"/>
    </font>
    <font>
      <b/>
      <sz val="10"/>
      <name val="Arial Narrow"/>
      <family val="2"/>
      <charset val="238"/>
    </font>
    <font>
      <u/>
      <sz val="10"/>
      <color theme="10"/>
      <name val="MS Sans Serif"/>
      <family val="2"/>
      <charset val="238"/>
    </font>
    <font>
      <u/>
      <sz val="10"/>
      <color theme="10"/>
      <name val="Arial Narrow"/>
      <family val="2"/>
      <charset val="238"/>
    </font>
    <font>
      <b/>
      <i/>
      <sz val="10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7"/>
      <name val="Arial Narrow"/>
      <family val="2"/>
      <charset val="238"/>
    </font>
    <font>
      <b/>
      <sz val="10"/>
      <color indexed="4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10"/>
      <name val="Arial Narrow"/>
      <family val="2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8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" fillId="0" borderId="0"/>
  </cellStyleXfs>
  <cellXfs count="263">
    <xf numFmtId="0" fontId="0" fillId="0" borderId="0" xfId="0"/>
    <xf numFmtId="0" fontId="1" fillId="0" borderId="0" xfId="1"/>
    <xf numFmtId="0" fontId="4" fillId="0" borderId="0" xfId="1" applyFont="1"/>
    <xf numFmtId="0" fontId="12" fillId="0" borderId="0" xfId="1" applyFont="1" applyAlignment="1">
      <alignment vertical="center"/>
    </xf>
    <xf numFmtId="0" fontId="12" fillId="0" borderId="0" xfId="1" applyFont="1"/>
    <xf numFmtId="0" fontId="4" fillId="0" borderId="0" xfId="1" applyFont="1" applyAlignment="1">
      <alignment horizontal="right"/>
    </xf>
    <xf numFmtId="0" fontId="8" fillId="0" borderId="0" xfId="1" applyFont="1" applyAlignment="1">
      <alignment horizontal="right"/>
    </xf>
    <xf numFmtId="0" fontId="13" fillId="3" borderId="1" xfId="1" applyFont="1" applyFill="1" applyBorder="1" applyAlignment="1">
      <alignment horizontal="center" textRotation="90"/>
    </xf>
    <xf numFmtId="0" fontId="13" fillId="5" borderId="1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textRotation="90"/>
    </xf>
    <xf numFmtId="0" fontId="12" fillId="5" borderId="1" xfId="1" applyFont="1" applyFill="1" applyBorder="1" applyAlignment="1">
      <alignment horizontal="center" vertical="center" textRotation="90" wrapText="1"/>
    </xf>
    <xf numFmtId="0" fontId="6" fillId="5" borderId="1" xfId="1" applyFont="1" applyFill="1" applyBorder="1" applyAlignment="1">
      <alignment horizontal="center" vertical="center" textRotation="90" wrapText="1"/>
    </xf>
    <xf numFmtId="1" fontId="5" fillId="0" borderId="0" xfId="1" applyNumberFormat="1" applyFont="1" applyFill="1" applyBorder="1" applyAlignment="1">
      <alignment horizontal="right" vertical="center"/>
    </xf>
    <xf numFmtId="0" fontId="3" fillId="0" borderId="2" xfId="1" applyFont="1" applyBorder="1"/>
    <xf numFmtId="0" fontId="4" fillId="0" borderId="2" xfId="1" applyFont="1" applyBorder="1"/>
    <xf numFmtId="49" fontId="3" fillId="0" borderId="0" xfId="1" applyNumberFormat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right" vertical="center"/>
    </xf>
    <xf numFmtId="0" fontId="10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6" fillId="0" borderId="0" xfId="1" applyFont="1"/>
    <xf numFmtId="0" fontId="12" fillId="0" borderId="0" xfId="1" applyFont="1" applyAlignment="1">
      <alignment horizontal="right"/>
    </xf>
    <xf numFmtId="0" fontId="12" fillId="0" borderId="0" xfId="1" applyFont="1" applyAlignment="1">
      <alignment horizontal="right" wrapText="1"/>
    </xf>
    <xf numFmtId="0" fontId="13" fillId="5" borderId="1" xfId="1" applyFont="1" applyFill="1" applyBorder="1" applyAlignment="1">
      <alignment horizontal="center" vertical="center" textRotation="90"/>
    </xf>
    <xf numFmtId="0" fontId="11" fillId="5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0" fillId="0" borderId="0" xfId="0"/>
    <xf numFmtId="0" fontId="0" fillId="0" borderId="0" xfId="0"/>
    <xf numFmtId="0" fontId="12" fillId="0" borderId="1" xfId="1" applyFont="1" applyBorder="1" applyAlignment="1" applyProtection="1">
      <alignment vertical="center" wrapText="1"/>
      <protection locked="0"/>
    </xf>
    <xf numFmtId="0" fontId="15" fillId="4" borderId="4" xfId="1" applyFont="1" applyFill="1" applyBorder="1" applyAlignment="1">
      <alignment horizontal="left"/>
    </xf>
    <xf numFmtId="0" fontId="15" fillId="4" borderId="5" xfId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vertical="center"/>
    </xf>
    <xf numFmtId="0" fontId="3" fillId="2" borderId="0" xfId="1" applyFont="1" applyFill="1" applyBorder="1" applyAlignment="1"/>
    <xf numFmtId="0" fontId="15" fillId="4" borderId="3" xfId="1" applyFont="1" applyFill="1" applyBorder="1" applyAlignment="1"/>
    <xf numFmtId="0" fontId="15" fillId="4" borderId="10" xfId="1" applyFont="1" applyFill="1" applyBorder="1" applyAlignment="1"/>
    <xf numFmtId="0" fontId="4" fillId="2" borderId="0" xfId="1" applyFont="1" applyFill="1" applyBorder="1" applyAlignment="1"/>
    <xf numFmtId="0" fontId="4" fillId="2" borderId="0" xfId="1" applyFont="1" applyFill="1" applyBorder="1" applyAlignment="1">
      <alignment horizontal="center"/>
    </xf>
    <xf numFmtId="0" fontId="20" fillId="2" borderId="0" xfId="5" applyFont="1" applyFill="1" applyBorder="1" applyAlignment="1" applyProtection="1">
      <alignment horizontal="center"/>
    </xf>
    <xf numFmtId="0" fontId="21" fillId="2" borderId="0" xfId="1" applyFont="1" applyFill="1" applyBorder="1" applyAlignment="1">
      <alignment vertical="center"/>
    </xf>
    <xf numFmtId="0" fontId="3" fillId="2" borderId="0" xfId="1" applyFont="1" applyFill="1" applyBorder="1" applyAlignment="1" applyProtection="1">
      <alignment horizontal="left"/>
      <protection locked="0"/>
    </xf>
    <xf numFmtId="0" fontId="3" fillId="0" borderId="2" xfId="1" applyFont="1" applyBorder="1" applyAlignment="1">
      <alignment vertical="center"/>
    </xf>
    <xf numFmtId="0" fontId="21" fillId="0" borderId="0" xfId="1" applyFont="1" applyAlignment="1">
      <alignment vertical="center"/>
    </xf>
    <xf numFmtId="49" fontId="18" fillId="0" borderId="0" xfId="1" applyNumberFormat="1" applyFont="1" applyFill="1" applyBorder="1" applyAlignment="1">
      <alignment horizontal="center" vertical="center"/>
    </xf>
    <xf numFmtId="49" fontId="9" fillId="0" borderId="25" xfId="1" applyNumberFormat="1" applyFont="1" applyFill="1" applyBorder="1" applyAlignment="1" applyProtection="1">
      <alignment horizontal="left" vertical="center"/>
      <protection locked="0"/>
    </xf>
    <xf numFmtId="0" fontId="9" fillId="5" borderId="26" xfId="1" applyNumberFormat="1" applyFont="1" applyFill="1" applyBorder="1" applyAlignment="1" applyProtection="1">
      <alignment horizontal="right" vertical="center"/>
      <protection locked="0"/>
    </xf>
    <xf numFmtId="49" fontId="18" fillId="0" borderId="27" xfId="1" applyNumberFormat="1" applyFont="1" applyFill="1" applyBorder="1" applyAlignment="1" applyProtection="1">
      <alignment horizontal="center" vertical="center"/>
      <protection locked="0"/>
    </xf>
    <xf numFmtId="1" fontId="9" fillId="5" borderId="28" xfId="1" applyNumberFormat="1" applyFont="1" applyFill="1" applyBorder="1" applyAlignment="1" applyProtection="1">
      <alignment horizontal="right" vertical="center"/>
      <protection locked="0"/>
    </xf>
    <xf numFmtId="1" fontId="9" fillId="5" borderId="26" xfId="1" applyNumberFormat="1" applyFont="1" applyFill="1" applyBorder="1" applyAlignment="1" applyProtection="1">
      <alignment horizontal="right" vertical="center"/>
      <protection locked="0"/>
    </xf>
    <xf numFmtId="49" fontId="9" fillId="0" borderId="27" xfId="1" applyNumberFormat="1" applyFont="1" applyFill="1" applyBorder="1" applyAlignment="1" applyProtection="1">
      <alignment horizontal="center" vertical="center"/>
      <protection locked="0"/>
    </xf>
    <xf numFmtId="1" fontId="9" fillId="0" borderId="0" xfId="1" applyNumberFormat="1" applyFont="1" applyFill="1" applyBorder="1" applyAlignment="1">
      <alignment horizontal="center" vertical="center"/>
    </xf>
    <xf numFmtId="49" fontId="18" fillId="0" borderId="0" xfId="1" applyNumberFormat="1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2" fontId="22" fillId="0" borderId="26" xfId="1" applyNumberFormat="1" applyFont="1" applyFill="1" applyBorder="1" applyAlignment="1" applyProtection="1">
      <alignment horizontal="right" vertical="center"/>
      <protection locked="0"/>
    </xf>
    <xf numFmtId="1" fontId="18" fillId="6" borderId="28" xfId="1" applyNumberFormat="1" applyFont="1" applyFill="1" applyBorder="1" applyAlignment="1" applyProtection="1">
      <alignment horizontal="right" vertical="center"/>
    </xf>
    <xf numFmtId="49" fontId="9" fillId="0" borderId="0" xfId="1" applyNumberFormat="1" applyFont="1" applyFill="1" applyBorder="1" applyAlignment="1">
      <alignment horizontal="left" vertical="center"/>
    </xf>
    <xf numFmtId="49" fontId="9" fillId="0" borderId="25" xfId="6" applyNumberFormat="1" applyFont="1" applyFill="1" applyBorder="1" applyAlignment="1" applyProtection="1">
      <alignment horizontal="left" vertical="center"/>
      <protection locked="0"/>
    </xf>
    <xf numFmtId="0" fontId="18" fillId="0" borderId="0" xfId="1" applyFont="1" applyFill="1" applyBorder="1" applyAlignment="1">
      <alignment vertical="center"/>
    </xf>
    <xf numFmtId="49" fontId="15" fillId="4" borderId="29" xfId="1" applyNumberFormat="1" applyFont="1" applyFill="1" applyBorder="1" applyAlignment="1">
      <alignment horizontal="right" vertical="center"/>
    </xf>
    <xf numFmtId="0" fontId="18" fillId="3" borderId="30" xfId="1" applyNumberFormat="1" applyFont="1" applyFill="1" applyBorder="1" applyAlignment="1" applyProtection="1">
      <alignment vertical="center"/>
    </xf>
    <xf numFmtId="49" fontId="18" fillId="4" borderId="31" xfId="1" applyNumberFormat="1" applyFont="1" applyFill="1" applyBorder="1" applyAlignment="1" applyProtection="1">
      <alignment vertical="center"/>
    </xf>
    <xf numFmtId="1" fontId="18" fillId="6" borderId="32" xfId="1" applyNumberFormat="1" applyFont="1" applyFill="1" applyBorder="1" applyAlignment="1" applyProtection="1">
      <alignment vertical="center"/>
    </xf>
    <xf numFmtId="1" fontId="18" fillId="6" borderId="33" xfId="1" applyNumberFormat="1" applyFont="1" applyFill="1" applyBorder="1" applyAlignment="1" applyProtection="1">
      <alignment vertical="center"/>
    </xf>
    <xf numFmtId="0" fontId="9" fillId="2" borderId="0" xfId="1" applyFont="1" applyFill="1" applyBorder="1" applyAlignment="1">
      <alignment vertical="center"/>
    </xf>
    <xf numFmtId="0" fontId="4" fillId="0" borderId="0" xfId="6" applyFont="1" applyFill="1" applyBorder="1" applyAlignment="1"/>
    <xf numFmtId="0" fontId="9" fillId="0" borderId="0" xfId="3" applyFont="1" applyFill="1" applyBorder="1" applyAlignment="1"/>
    <xf numFmtId="0" fontId="9" fillId="0" borderId="0" xfId="1" applyFont="1" applyFill="1" applyBorder="1" applyAlignment="1">
      <alignment horizontal="center" vertical="center"/>
    </xf>
    <xf numFmtId="0" fontId="9" fillId="0" borderId="0" xfId="7" applyFont="1" applyFill="1" applyBorder="1"/>
    <xf numFmtId="0" fontId="9" fillId="0" borderId="0" xfId="1" applyFont="1" applyFill="1" applyBorder="1" applyAlignment="1" applyProtection="1">
      <alignment vertical="center"/>
    </xf>
    <xf numFmtId="0" fontId="4" fillId="0" borderId="0" xfId="1" applyFont="1" applyAlignment="1">
      <alignment horizontal="left"/>
    </xf>
    <xf numFmtId="0" fontId="9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6" applyFont="1" applyFill="1" applyBorder="1" applyAlignment="1">
      <alignment horizontal="left"/>
    </xf>
    <xf numFmtId="0" fontId="9" fillId="0" borderId="0" xfId="3" applyFont="1" applyFill="1" applyBorder="1" applyAlignment="1">
      <alignment horizontal="left"/>
    </xf>
    <xf numFmtId="0" fontId="9" fillId="0" borderId="0" xfId="7" applyFont="1" applyFill="1" applyBorder="1" applyAlignment="1">
      <alignment horizontal="left"/>
    </xf>
    <xf numFmtId="0" fontId="24" fillId="0" borderId="0" xfId="1" applyFont="1" applyFill="1" applyBorder="1" applyAlignment="1">
      <alignment vertical="center"/>
    </xf>
    <xf numFmtId="0" fontId="25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left"/>
    </xf>
    <xf numFmtId="0" fontId="3" fillId="2" borderId="2" xfId="1" applyFont="1" applyFill="1" applyBorder="1"/>
    <xf numFmtId="0" fontId="21" fillId="2" borderId="0" xfId="1" applyFont="1" applyFill="1" applyBorder="1"/>
    <xf numFmtId="49" fontId="26" fillId="0" borderId="0" xfId="1" applyNumberFormat="1" applyFont="1" applyFill="1" applyBorder="1" applyAlignment="1">
      <alignment horizontal="center" vertical="center"/>
    </xf>
    <xf numFmtId="0" fontId="26" fillId="0" borderId="0" xfId="1" applyFont="1"/>
    <xf numFmtId="3" fontId="3" fillId="2" borderId="1" xfId="1" applyNumberFormat="1" applyFont="1" applyFill="1" applyBorder="1" applyAlignment="1" applyProtection="1">
      <alignment horizontal="left"/>
      <protection locked="0"/>
    </xf>
    <xf numFmtId="0" fontId="3" fillId="0" borderId="0" xfId="1" applyFont="1" applyFill="1" applyBorder="1" applyAlignment="1"/>
    <xf numFmtId="0" fontId="4" fillId="5" borderId="1" xfId="1" applyFont="1" applyFill="1" applyBorder="1" applyAlignment="1" applyProtection="1">
      <alignment horizontal="left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4" fillId="2" borderId="0" xfId="1" applyFont="1" applyFill="1" applyBorder="1"/>
    <xf numFmtId="0" fontId="3" fillId="0" borderId="0" xfId="1" applyFont="1" applyBorder="1" applyAlignment="1">
      <alignment horizontal="left" vertical="center" wrapText="1"/>
    </xf>
    <xf numFmtId="0" fontId="21" fillId="0" borderId="0" xfId="1" applyFont="1"/>
    <xf numFmtId="0" fontId="3" fillId="0" borderId="1" xfId="1" applyFont="1" applyBorder="1" applyProtection="1">
      <protection locked="0"/>
    </xf>
    <xf numFmtId="0" fontId="4" fillId="0" borderId="1" xfId="1" applyFont="1" applyBorder="1" applyProtection="1">
      <protection locked="0"/>
    </xf>
    <xf numFmtId="0" fontId="4" fillId="5" borderId="1" xfId="1" applyFont="1" applyFill="1" applyBorder="1" applyProtection="1">
      <protection locked="0"/>
    </xf>
    <xf numFmtId="0" fontId="4" fillId="0" borderId="1" xfId="1" applyFont="1" applyFill="1" applyBorder="1" applyProtection="1">
      <protection locked="0"/>
    </xf>
    <xf numFmtId="0" fontId="4" fillId="0" borderId="0" xfId="1" applyFont="1" applyProtection="1">
      <protection locked="0"/>
    </xf>
    <xf numFmtId="0" fontId="27" fillId="2" borderId="0" xfId="1" applyNumberFormat="1" applyFont="1" applyFill="1" applyBorder="1" applyAlignment="1" applyProtection="1">
      <alignment vertical="center"/>
    </xf>
    <xf numFmtId="0" fontId="3" fillId="0" borderId="2" xfId="1" applyFont="1" applyBorder="1" applyAlignment="1"/>
    <xf numFmtId="0" fontId="9" fillId="0" borderId="1" xfId="1" applyFont="1" applyBorder="1" applyAlignment="1" applyProtection="1">
      <alignment horizontal="center"/>
      <protection locked="0"/>
    </xf>
    <xf numFmtId="0" fontId="9" fillId="0" borderId="1" xfId="1" applyFont="1" applyBorder="1" applyProtection="1">
      <protection locked="0"/>
    </xf>
    <xf numFmtId="0" fontId="4" fillId="0" borderId="1" xfId="1" applyFont="1" applyBorder="1" applyAlignment="1" applyProtection="1">
      <alignment horizontal="center"/>
      <protection locked="0"/>
    </xf>
    <xf numFmtId="0" fontId="12" fillId="0" borderId="7" xfId="1" applyFont="1" applyBorder="1" applyAlignment="1">
      <alignment horizontal="center"/>
    </xf>
    <xf numFmtId="0" fontId="14" fillId="4" borderId="1" xfId="1" applyFont="1" applyFill="1" applyBorder="1" applyAlignment="1">
      <alignment horizontal="center" vertical="center" textRotation="90"/>
    </xf>
    <xf numFmtId="0" fontId="12" fillId="0" borderId="1" xfId="1" applyFont="1" applyBorder="1" applyAlignment="1" applyProtection="1">
      <alignment horizontal="center" vertical="center" wrapText="1"/>
      <protection locked="0"/>
    </xf>
    <xf numFmtId="0" fontId="12" fillId="5" borderId="9" xfId="1" applyFont="1" applyFill="1" applyBorder="1" applyAlignment="1" applyProtection="1">
      <alignment horizontal="center" vertical="center" wrapText="1"/>
      <protection locked="0"/>
    </xf>
    <xf numFmtId="0" fontId="12" fillId="0" borderId="8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13" fillId="2" borderId="9" xfId="1" applyFont="1" applyFill="1" applyBorder="1" applyAlignment="1" applyProtection="1">
      <alignment horizontal="center" vertical="center" wrapText="1"/>
      <protection locked="0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4" fillId="0" borderId="2" xfId="1" applyFont="1" applyBorder="1" applyAlignment="1">
      <alignment horizontal="center"/>
    </xf>
    <xf numFmtId="0" fontId="12" fillId="5" borderId="1" xfId="1" applyFont="1" applyFill="1" applyBorder="1" applyAlignment="1">
      <alignment horizontal="center" textRotation="90"/>
    </xf>
    <xf numFmtId="0" fontId="5" fillId="5" borderId="1" xfId="1" applyFont="1" applyFill="1" applyBorder="1" applyAlignment="1">
      <alignment horizontal="center" textRotation="90"/>
    </xf>
    <xf numFmtId="0" fontId="13" fillId="5" borderId="1" xfId="1" applyFont="1" applyFill="1" applyBorder="1" applyAlignment="1">
      <alignment horizontal="center" textRotation="90"/>
    </xf>
    <xf numFmtId="0" fontId="12" fillId="0" borderId="8" xfId="1" applyFont="1" applyBorder="1" applyAlignment="1" applyProtection="1">
      <alignment vertical="center" wrapText="1"/>
      <protection locked="0"/>
    </xf>
    <xf numFmtId="0" fontId="12" fillId="0" borderId="40" xfId="1" applyFont="1" applyBorder="1" applyAlignment="1" applyProtection="1">
      <alignment vertical="center" wrapText="1"/>
      <protection locked="0"/>
    </xf>
    <xf numFmtId="0" fontId="12" fillId="0" borderId="38" xfId="1" applyFont="1" applyBorder="1" applyAlignment="1" applyProtection="1">
      <alignment vertical="center" wrapText="1"/>
      <protection locked="0"/>
    </xf>
    <xf numFmtId="0" fontId="12" fillId="0" borderId="40" xfId="1" applyFont="1" applyBorder="1" applyAlignment="1" applyProtection="1">
      <alignment horizontal="center" wrapText="1"/>
      <protection locked="0"/>
    </xf>
    <xf numFmtId="0" fontId="12" fillId="0" borderId="38" xfId="1" applyFont="1" applyBorder="1" applyAlignment="1" applyProtection="1">
      <alignment horizontal="center" vertical="center" wrapText="1"/>
      <protection locked="0"/>
    </xf>
    <xf numFmtId="0" fontId="5" fillId="0" borderId="8" xfId="1" applyFont="1" applyBorder="1" applyAlignment="1" applyProtection="1">
      <alignment vertical="center" wrapText="1"/>
      <protection locked="0"/>
    </xf>
    <xf numFmtId="0" fontId="12" fillId="0" borderId="42" xfId="1" applyFont="1" applyBorder="1" applyAlignment="1" applyProtection="1">
      <alignment vertical="center" wrapText="1"/>
      <protection locked="0"/>
    </xf>
    <xf numFmtId="0" fontId="12" fillId="0" borderId="42" xfId="1" applyFont="1" applyBorder="1" applyAlignment="1" applyProtection="1">
      <alignment horizontal="center" vertical="center" wrapText="1"/>
      <protection locked="0"/>
    </xf>
    <xf numFmtId="0" fontId="5" fillId="0" borderId="38" xfId="1" applyFont="1" applyBorder="1" applyAlignment="1" applyProtection="1">
      <alignment vertical="center" wrapText="1"/>
      <protection locked="0"/>
    </xf>
    <xf numFmtId="0" fontId="12" fillId="0" borderId="43" xfId="1" applyFont="1" applyBorder="1" applyAlignment="1" applyProtection="1">
      <alignment vertical="center" wrapText="1"/>
      <protection locked="0"/>
    </xf>
    <xf numFmtId="0" fontId="12" fillId="5" borderId="43" xfId="1" applyFont="1" applyFill="1" applyBorder="1" applyAlignment="1" applyProtection="1">
      <alignment vertical="center" wrapText="1"/>
      <protection locked="0"/>
    </xf>
    <xf numFmtId="0" fontId="12" fillId="0" borderId="9" xfId="1" applyFont="1" applyBorder="1" applyAlignment="1" applyProtection="1">
      <alignment vertical="center" wrapText="1"/>
      <protection locked="0"/>
    </xf>
    <xf numFmtId="0" fontId="12" fillId="5" borderId="9" xfId="1" applyFont="1" applyFill="1" applyBorder="1" applyAlignment="1" applyProtection="1">
      <alignment vertical="center" wrapText="1"/>
      <protection locked="0"/>
    </xf>
    <xf numFmtId="0" fontId="12" fillId="0" borderId="39" xfId="1" applyFont="1" applyBorder="1" applyAlignment="1" applyProtection="1">
      <alignment vertical="center" wrapText="1"/>
      <protection locked="0"/>
    </xf>
    <xf numFmtId="0" fontId="12" fillId="5" borderId="39" xfId="1" applyFont="1" applyFill="1" applyBorder="1" applyAlignment="1" applyProtection="1">
      <alignment vertical="center" wrapText="1"/>
      <protection locked="0"/>
    </xf>
    <xf numFmtId="0" fontId="12" fillId="5" borderId="43" xfId="1" applyFont="1" applyFill="1" applyBorder="1" applyAlignment="1" applyProtection="1">
      <alignment horizontal="center" vertical="center" wrapText="1"/>
      <protection locked="0"/>
    </xf>
    <xf numFmtId="0" fontId="13" fillId="2" borderId="43" xfId="1" applyFont="1" applyFill="1" applyBorder="1" applyAlignment="1" applyProtection="1">
      <alignment horizontal="center" vertical="center" wrapText="1"/>
      <protection locked="0"/>
    </xf>
    <xf numFmtId="0" fontId="12" fillId="5" borderId="39" xfId="1" applyFont="1" applyFill="1" applyBorder="1" applyAlignment="1" applyProtection="1">
      <alignment horizontal="center" vertical="center" wrapText="1"/>
      <protection locked="0"/>
    </xf>
    <xf numFmtId="0" fontId="13" fillId="2" borderId="39" xfId="1" applyFont="1" applyFill="1" applyBorder="1" applyAlignment="1" applyProtection="1">
      <alignment horizontal="center" vertical="center" wrapText="1"/>
      <protection locked="0"/>
    </xf>
    <xf numFmtId="0" fontId="11" fillId="5" borderId="1" xfId="1" applyFont="1" applyFill="1" applyBorder="1" applyAlignment="1">
      <alignment horizontal="center" vertical="center" textRotation="90" wrapText="1"/>
    </xf>
    <xf numFmtId="0" fontId="12" fillId="0" borderId="44" xfId="1" applyFont="1" applyBorder="1" applyProtection="1">
      <protection locked="0"/>
    </xf>
    <xf numFmtId="0" fontId="12" fillId="0" borderId="0" xfId="1" applyFont="1" applyBorder="1" applyProtection="1">
      <protection locked="0"/>
    </xf>
    <xf numFmtId="0" fontId="12" fillId="0" borderId="41" xfId="1" applyFont="1" applyBorder="1" applyAlignment="1" applyProtection="1">
      <alignment vertical="center" wrapText="1"/>
      <protection locked="0"/>
    </xf>
    <xf numFmtId="0" fontId="12" fillId="5" borderId="41" xfId="1" applyFont="1" applyFill="1" applyBorder="1" applyAlignment="1" applyProtection="1">
      <alignment vertical="center" wrapText="1"/>
      <protection locked="0"/>
    </xf>
    <xf numFmtId="0" fontId="12" fillId="0" borderId="41" xfId="1" applyFont="1" applyBorder="1" applyAlignment="1" applyProtection="1">
      <alignment horizontal="center" vertical="center" wrapText="1"/>
      <protection locked="0"/>
    </xf>
    <xf numFmtId="0" fontId="28" fillId="3" borderId="41" xfId="1" applyFont="1" applyFill="1" applyBorder="1" applyAlignment="1" applyProtection="1">
      <alignment horizontal="center" vertical="center" wrapText="1"/>
    </xf>
    <xf numFmtId="0" fontId="12" fillId="5" borderId="41" xfId="1" applyFont="1" applyFill="1" applyBorder="1" applyAlignment="1" applyProtection="1">
      <alignment horizontal="center" vertical="center" wrapText="1"/>
      <protection locked="0"/>
    </xf>
    <xf numFmtId="0" fontId="13" fillId="2" borderId="41" xfId="1" applyFont="1" applyFill="1" applyBorder="1" applyAlignment="1" applyProtection="1">
      <alignment horizontal="center" vertical="center" wrapText="1"/>
      <protection locked="0"/>
    </xf>
    <xf numFmtId="0" fontId="29" fillId="3" borderId="41" xfId="1" applyFont="1" applyFill="1" applyBorder="1" applyAlignment="1" applyProtection="1">
      <alignment horizontal="center" vertical="center" wrapText="1"/>
    </xf>
    <xf numFmtId="0" fontId="29" fillId="0" borderId="41" xfId="1" applyFont="1" applyFill="1" applyBorder="1" applyAlignment="1" applyProtection="1">
      <alignment horizontal="center" vertical="center" wrapText="1"/>
      <protection locked="0"/>
    </xf>
    <xf numFmtId="0" fontId="12" fillId="0" borderId="7" xfId="1" applyFont="1" applyBorder="1" applyAlignment="1">
      <alignment horizontal="center"/>
    </xf>
    <xf numFmtId="0" fontId="12" fillId="0" borderId="42" xfId="1" applyFont="1" applyBorder="1" applyAlignment="1" applyProtection="1">
      <alignment horizontal="center" vertical="center" wrapText="1"/>
      <protection locked="0"/>
    </xf>
    <xf numFmtId="0" fontId="12" fillId="0" borderId="1" xfId="1" applyFont="1" applyBorder="1" applyAlignment="1" applyProtection="1">
      <alignment horizontal="center" vertical="center" wrapText="1"/>
      <protection locked="0"/>
    </xf>
    <xf numFmtId="0" fontId="12" fillId="0" borderId="38" xfId="1" applyFont="1" applyBorder="1" applyAlignment="1" applyProtection="1">
      <alignment horizontal="center" vertical="center" wrapText="1"/>
      <protection locked="0"/>
    </xf>
    <xf numFmtId="0" fontId="12" fillId="0" borderId="43" xfId="1" applyFont="1" applyBorder="1" applyAlignment="1" applyProtection="1">
      <alignment horizontal="center" vertical="center" wrapText="1"/>
      <protection locked="0"/>
    </xf>
    <xf numFmtId="0" fontId="13" fillId="2" borderId="43" xfId="1" applyFont="1" applyFill="1" applyBorder="1" applyAlignment="1" applyProtection="1">
      <alignment horizontal="center" vertical="center" wrapText="1"/>
      <protection locked="0"/>
    </xf>
    <xf numFmtId="0" fontId="12" fillId="5" borderId="43" xfId="1" applyFont="1" applyFill="1" applyBorder="1" applyAlignment="1" applyProtection="1">
      <alignment horizontal="center" vertical="center" wrapText="1"/>
      <protection locked="0"/>
    </xf>
    <xf numFmtId="0" fontId="28" fillId="3" borderId="42" xfId="1" applyFont="1" applyFill="1" applyBorder="1" applyAlignment="1" applyProtection="1">
      <alignment horizontal="center" vertical="center" wrapText="1"/>
    </xf>
    <xf numFmtId="0" fontId="28" fillId="0" borderId="43" xfId="1" applyFont="1" applyFill="1" applyBorder="1" applyAlignment="1" applyProtection="1">
      <alignment horizontal="center" vertical="center" wrapText="1"/>
      <protection locked="0"/>
    </xf>
    <xf numFmtId="0" fontId="28" fillId="3" borderId="43" xfId="1" applyFont="1" applyFill="1" applyBorder="1" applyAlignment="1" applyProtection="1">
      <alignment horizontal="center" vertical="center" wrapText="1"/>
    </xf>
    <xf numFmtId="0" fontId="12" fillId="0" borderId="8" xfId="1" applyFont="1" applyBorder="1" applyAlignment="1" applyProtection="1">
      <alignment horizontal="center" vertical="center" wrapText="1"/>
      <protection locked="0"/>
    </xf>
    <xf numFmtId="49" fontId="18" fillId="5" borderId="20" xfId="1" applyNumberFormat="1" applyFont="1" applyFill="1" applyBorder="1" applyAlignment="1">
      <alignment horizontal="center" vertical="center" textRotation="90" wrapText="1"/>
    </xf>
    <xf numFmtId="49" fontId="18" fillId="5" borderId="24" xfId="1" applyNumberFormat="1" applyFont="1" applyFill="1" applyBorder="1" applyAlignment="1">
      <alignment horizontal="center" vertical="center" textRotation="90" wrapText="1"/>
    </xf>
    <xf numFmtId="2" fontId="18" fillId="0" borderId="18" xfId="1" applyNumberFormat="1" applyFont="1" applyFill="1" applyBorder="1" applyAlignment="1">
      <alignment horizontal="center" vertical="center" textRotation="90" wrapText="1"/>
    </xf>
    <xf numFmtId="2" fontId="18" fillId="0" borderId="22" xfId="1" applyNumberFormat="1" applyFont="1" applyFill="1" applyBorder="1" applyAlignment="1">
      <alignment horizontal="center" vertical="center" textRotation="90" wrapText="1"/>
    </xf>
    <xf numFmtId="49" fontId="18" fillId="0" borderId="20" xfId="1" applyNumberFormat="1" applyFont="1" applyFill="1" applyBorder="1" applyAlignment="1">
      <alignment horizontal="center" vertical="center" textRotation="90" wrapText="1"/>
    </xf>
    <xf numFmtId="49" fontId="18" fillId="0" borderId="24" xfId="1" applyNumberFormat="1" applyFont="1" applyFill="1" applyBorder="1" applyAlignment="1">
      <alignment horizontal="center" vertical="center" textRotation="90" wrapText="1"/>
    </xf>
    <xf numFmtId="2" fontId="15" fillId="4" borderId="12" xfId="1" applyNumberFormat="1" applyFont="1" applyFill="1" applyBorder="1" applyAlignment="1">
      <alignment horizontal="center" vertical="center"/>
    </xf>
    <xf numFmtId="2" fontId="15" fillId="4" borderId="13" xfId="1" applyNumberFormat="1" applyFont="1" applyFill="1" applyBorder="1" applyAlignment="1">
      <alignment horizontal="center" vertical="center"/>
    </xf>
    <xf numFmtId="2" fontId="15" fillId="4" borderId="14" xfId="1" applyNumberFormat="1" applyFont="1" applyFill="1" applyBorder="1" applyAlignment="1">
      <alignment horizontal="center" vertical="center"/>
    </xf>
    <xf numFmtId="2" fontId="15" fillId="4" borderId="15" xfId="1" applyNumberFormat="1" applyFont="1" applyFill="1" applyBorder="1" applyAlignment="1">
      <alignment horizontal="center" vertical="center"/>
    </xf>
    <xf numFmtId="2" fontId="15" fillId="4" borderId="16" xfId="1" applyNumberFormat="1" applyFont="1" applyFill="1" applyBorder="1" applyAlignment="1">
      <alignment horizontal="center" vertical="center"/>
    </xf>
    <xf numFmtId="2" fontId="18" fillId="5" borderId="18" xfId="1" applyNumberFormat="1" applyFont="1" applyFill="1" applyBorder="1" applyAlignment="1">
      <alignment horizontal="center" vertical="center" textRotation="90" wrapText="1"/>
    </xf>
    <xf numFmtId="2" fontId="18" fillId="5" borderId="22" xfId="1" applyNumberFormat="1" applyFont="1" applyFill="1" applyBorder="1" applyAlignment="1">
      <alignment horizontal="center" vertical="center" textRotation="90" wrapText="1"/>
    </xf>
    <xf numFmtId="49" fontId="9" fillId="0" borderId="19" xfId="1" applyNumberFormat="1" applyFont="1" applyFill="1" applyBorder="1" applyAlignment="1">
      <alignment horizontal="center" vertical="center" textRotation="90" wrapText="1"/>
    </xf>
    <xf numFmtId="49" fontId="9" fillId="0" borderId="23" xfId="1" applyNumberFormat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 applyProtection="1">
      <alignment horizontal="left"/>
      <protection locked="0"/>
    </xf>
    <xf numFmtId="0" fontId="3" fillId="2" borderId="6" xfId="1" applyFont="1" applyFill="1" applyBorder="1" applyAlignment="1" applyProtection="1">
      <alignment horizontal="left"/>
      <protection locked="0"/>
    </xf>
    <xf numFmtId="0" fontId="3" fillId="2" borderId="5" xfId="1" applyFont="1" applyFill="1" applyBorder="1" applyAlignment="1" applyProtection="1">
      <alignment horizontal="left"/>
      <protection locked="0"/>
    </xf>
    <xf numFmtId="49" fontId="18" fillId="0" borderId="11" xfId="1" applyNumberFormat="1" applyFont="1" applyFill="1" applyBorder="1" applyAlignment="1">
      <alignment horizontal="center" vertical="center" wrapText="1"/>
    </xf>
    <xf numFmtId="49" fontId="18" fillId="0" borderId="17" xfId="1" applyNumberFormat="1" applyFont="1" applyFill="1" applyBorder="1" applyAlignment="1">
      <alignment horizontal="center" vertical="center" wrapText="1"/>
    </xf>
    <xf numFmtId="49" fontId="18" fillId="0" borderId="21" xfId="1" applyNumberFormat="1" applyFont="1" applyFill="1" applyBorder="1" applyAlignment="1">
      <alignment horizontal="center" vertical="center" wrapText="1"/>
    </xf>
    <xf numFmtId="0" fontId="15" fillId="4" borderId="4" xfId="1" applyFont="1" applyFill="1" applyBorder="1" applyAlignment="1" applyProtection="1">
      <alignment horizontal="left"/>
      <protection locked="0"/>
    </xf>
    <xf numFmtId="0" fontId="15" fillId="4" borderId="6" xfId="1" applyFont="1" applyFill="1" applyBorder="1" applyAlignment="1" applyProtection="1">
      <alignment horizontal="left"/>
      <protection locked="0"/>
    </xf>
    <xf numFmtId="0" fontId="15" fillId="4" borderId="5" xfId="1" applyFont="1" applyFill="1" applyBorder="1" applyAlignment="1" applyProtection="1">
      <alignment horizontal="left"/>
      <protection locked="0"/>
    </xf>
    <xf numFmtId="0" fontId="18" fillId="0" borderId="4" xfId="1" applyFont="1" applyFill="1" applyBorder="1" applyAlignment="1" applyProtection="1">
      <alignment horizontal="left"/>
      <protection locked="0"/>
    </xf>
    <xf numFmtId="0" fontId="18" fillId="0" borderId="6" xfId="1" applyFont="1" applyFill="1" applyBorder="1" applyAlignment="1" applyProtection="1">
      <alignment horizontal="left"/>
      <protection locked="0"/>
    </xf>
    <xf numFmtId="0" fontId="18" fillId="0" borderId="5" xfId="1" applyFont="1" applyFill="1" applyBorder="1" applyAlignment="1" applyProtection="1">
      <alignment horizontal="left"/>
      <protection locked="0"/>
    </xf>
    <xf numFmtId="0" fontId="3" fillId="5" borderId="4" xfId="1" applyFont="1" applyFill="1" applyBorder="1" applyAlignment="1" applyProtection="1">
      <alignment horizontal="left"/>
      <protection locked="0"/>
    </xf>
    <xf numFmtId="0" fontId="3" fillId="5" borderId="6" xfId="1" applyFont="1" applyFill="1" applyBorder="1" applyAlignment="1" applyProtection="1">
      <alignment horizontal="left"/>
      <protection locked="0"/>
    </xf>
    <xf numFmtId="0" fontId="3" fillId="5" borderId="5" xfId="1" applyFont="1" applyFill="1" applyBorder="1" applyAlignment="1" applyProtection="1">
      <alignment horizontal="left"/>
      <protection locked="0"/>
    </xf>
    <xf numFmtId="1" fontId="3" fillId="5" borderId="4" xfId="1" applyNumberFormat="1" applyFont="1" applyFill="1" applyBorder="1" applyAlignment="1" applyProtection="1">
      <alignment horizontal="left"/>
      <protection locked="0"/>
    </xf>
    <xf numFmtId="1" fontId="3" fillId="5" borderId="6" xfId="1" applyNumberFormat="1" applyFont="1" applyFill="1" applyBorder="1" applyAlignment="1" applyProtection="1">
      <alignment horizontal="left"/>
      <protection locked="0"/>
    </xf>
    <xf numFmtId="1" fontId="3" fillId="5" borderId="5" xfId="1" applyNumberFormat="1" applyFont="1" applyFill="1" applyBorder="1" applyAlignment="1" applyProtection="1">
      <alignment horizontal="left"/>
      <protection locked="0"/>
    </xf>
    <xf numFmtId="0" fontId="3" fillId="0" borderId="2" xfId="1" applyFont="1" applyBorder="1" applyAlignment="1">
      <alignment horizontal="left" vertical="center" wrapText="1"/>
    </xf>
    <xf numFmtId="0" fontId="15" fillId="4" borderId="1" xfId="1" applyFont="1" applyFill="1" applyBorder="1" applyAlignment="1">
      <alignment horizontal="center" vertical="center"/>
    </xf>
    <xf numFmtId="0" fontId="15" fillId="4" borderId="1" xfId="1" applyFont="1" applyFill="1" applyBorder="1" applyAlignment="1">
      <alignment horizontal="center" vertical="center" wrapText="1"/>
    </xf>
    <xf numFmtId="0" fontId="15" fillId="4" borderId="4" xfId="1" applyFont="1" applyFill="1" applyBorder="1" applyAlignment="1">
      <alignment horizontal="left"/>
    </xf>
    <xf numFmtId="0" fontId="15" fillId="4" borderId="5" xfId="1" applyFont="1" applyFill="1" applyBorder="1" applyAlignment="1">
      <alignment horizontal="left"/>
    </xf>
    <xf numFmtId="0" fontId="15" fillId="4" borderId="1" xfId="1" applyFont="1" applyFill="1" applyBorder="1" applyAlignment="1">
      <alignment horizontal="left"/>
    </xf>
    <xf numFmtId="0" fontId="12" fillId="0" borderId="43" xfId="1" applyFont="1" applyBorder="1" applyAlignment="1" applyProtection="1">
      <alignment horizontal="center" vertical="center" wrapText="1"/>
      <protection locked="0"/>
    </xf>
    <xf numFmtId="0" fontId="12" fillId="0" borderId="9" xfId="1" applyFont="1" applyBorder="1" applyAlignment="1" applyProtection="1">
      <alignment horizontal="center" vertical="center" wrapText="1"/>
      <protection locked="0"/>
    </xf>
    <xf numFmtId="0" fontId="12" fillId="0" borderId="39" xfId="1" applyFont="1" applyBorder="1" applyAlignment="1" applyProtection="1">
      <alignment horizontal="center" vertical="center" wrapText="1"/>
      <protection locked="0"/>
    </xf>
    <xf numFmtId="0" fontId="12" fillId="5" borderId="43" xfId="1" applyFont="1" applyFill="1" applyBorder="1" applyAlignment="1" applyProtection="1">
      <alignment horizontal="center" vertical="center" wrapText="1"/>
      <protection locked="0"/>
    </xf>
    <xf numFmtId="0" fontId="12" fillId="5" borderId="9" xfId="1" applyFont="1" applyFill="1" applyBorder="1" applyAlignment="1" applyProtection="1">
      <alignment horizontal="center" vertical="center" wrapText="1"/>
      <protection locked="0"/>
    </xf>
    <xf numFmtId="0" fontId="12" fillId="5" borderId="39" xfId="1" applyFont="1" applyFill="1" applyBorder="1" applyAlignment="1" applyProtection="1">
      <alignment horizontal="center" vertical="center" wrapText="1"/>
      <protection locked="0"/>
    </xf>
    <xf numFmtId="0" fontId="13" fillId="2" borderId="43" xfId="1" applyFont="1" applyFill="1" applyBorder="1" applyAlignment="1" applyProtection="1">
      <alignment horizontal="center" vertical="center" wrapText="1"/>
      <protection locked="0"/>
    </xf>
    <xf numFmtId="0" fontId="13" fillId="2" borderId="9" xfId="1" applyFont="1" applyFill="1" applyBorder="1" applyAlignment="1" applyProtection="1">
      <alignment horizontal="center" vertical="center" wrapText="1"/>
      <protection locked="0"/>
    </xf>
    <xf numFmtId="0" fontId="13" fillId="2" borderId="39" xfId="1" applyFont="1" applyFill="1" applyBorder="1" applyAlignment="1" applyProtection="1">
      <alignment horizontal="center" vertical="center" wrapText="1"/>
      <protection locked="0"/>
    </xf>
    <xf numFmtId="0" fontId="28" fillId="3" borderId="43" xfId="1" applyFont="1" applyFill="1" applyBorder="1" applyAlignment="1" applyProtection="1">
      <alignment horizontal="center" vertical="center" wrapText="1"/>
    </xf>
    <xf numFmtId="0" fontId="28" fillId="3" borderId="9" xfId="1" applyFont="1" applyFill="1" applyBorder="1" applyAlignment="1" applyProtection="1">
      <alignment horizontal="center" vertical="center" wrapText="1"/>
    </xf>
    <xf numFmtId="0" fontId="28" fillId="3" borderId="39" xfId="1" applyFont="1" applyFill="1" applyBorder="1" applyAlignment="1" applyProtection="1">
      <alignment horizontal="center" vertical="center" wrapText="1"/>
    </xf>
    <xf numFmtId="0" fontId="16" fillId="0" borderId="43" xfId="1" applyFont="1" applyBorder="1" applyAlignment="1" applyProtection="1">
      <alignment horizontal="center" vertical="center" wrapText="1"/>
      <protection locked="0"/>
    </xf>
    <xf numFmtId="0" fontId="16" fillId="0" borderId="9" xfId="1" applyFont="1" applyBorder="1" applyAlignment="1" applyProtection="1">
      <alignment horizontal="center" vertical="center" wrapText="1"/>
      <protection locked="0"/>
    </xf>
    <xf numFmtId="0" fontId="16" fillId="0" borderId="39" xfId="1" applyFont="1" applyBorder="1" applyAlignment="1" applyProtection="1">
      <alignment horizontal="center" vertical="center" wrapText="1"/>
      <protection locked="0"/>
    </xf>
    <xf numFmtId="0" fontId="5" fillId="0" borderId="43" xfId="1" applyFont="1" applyBorder="1" applyAlignment="1" applyProtection="1">
      <alignment horizontal="center" vertical="center" wrapText="1"/>
      <protection locked="0"/>
    </xf>
    <xf numFmtId="0" fontId="5" fillId="0" borderId="9" xfId="1" applyFont="1" applyBorder="1" applyAlignment="1" applyProtection="1">
      <alignment horizontal="center" vertical="center" wrapText="1"/>
      <protection locked="0"/>
    </xf>
    <xf numFmtId="0" fontId="5" fillId="0" borderId="39" xfId="1" applyFont="1" applyBorder="1" applyAlignment="1" applyProtection="1">
      <alignment horizontal="center" vertical="center" wrapText="1"/>
      <protection locked="0"/>
    </xf>
    <xf numFmtId="0" fontId="12" fillId="5" borderId="42" xfId="1" applyFont="1" applyFill="1" applyBorder="1" applyAlignment="1" applyProtection="1">
      <alignment horizontal="center" vertical="center" wrapText="1"/>
      <protection locked="0"/>
    </xf>
    <xf numFmtId="0" fontId="12" fillId="5" borderId="1" xfId="1" applyFont="1" applyFill="1" applyBorder="1" applyAlignment="1" applyProtection="1">
      <alignment horizontal="center" vertical="center" wrapText="1"/>
      <protection locked="0"/>
    </xf>
    <xf numFmtId="0" fontId="12" fillId="5" borderId="38" xfId="1" applyFont="1" applyFill="1" applyBorder="1" applyAlignment="1" applyProtection="1">
      <alignment horizontal="center" vertical="center" wrapText="1"/>
      <protection locked="0"/>
    </xf>
    <xf numFmtId="0" fontId="13" fillId="2" borderId="42" xfId="1" applyFont="1" applyFill="1" applyBorder="1" applyAlignment="1" applyProtection="1">
      <alignment horizontal="center" vertical="center" wrapText="1"/>
      <protection locked="0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13" fillId="2" borderId="38" xfId="1" applyFont="1" applyFill="1" applyBorder="1" applyAlignment="1" applyProtection="1">
      <alignment horizontal="center" vertical="center" wrapText="1"/>
      <protection locked="0"/>
    </xf>
    <xf numFmtId="0" fontId="28" fillId="3" borderId="42" xfId="1" applyFont="1" applyFill="1" applyBorder="1" applyAlignment="1" applyProtection="1">
      <alignment horizontal="center" vertical="center" wrapText="1"/>
    </xf>
    <xf numFmtId="0" fontId="28" fillId="3" borderId="1" xfId="1" applyFont="1" applyFill="1" applyBorder="1" applyAlignment="1" applyProtection="1">
      <alignment horizontal="center" vertical="center" wrapText="1"/>
    </xf>
    <xf numFmtId="0" fontId="28" fillId="3" borderId="38" xfId="1" applyFont="1" applyFill="1" applyBorder="1" applyAlignment="1" applyProtection="1">
      <alignment horizontal="center" vertical="center" wrapText="1"/>
    </xf>
    <xf numFmtId="0" fontId="12" fillId="0" borderId="7" xfId="1" applyFont="1" applyBorder="1" applyAlignment="1">
      <alignment horizontal="center"/>
    </xf>
    <xf numFmtId="0" fontId="28" fillId="0" borderId="43" xfId="1" applyFont="1" applyFill="1" applyBorder="1" applyAlignment="1" applyProtection="1">
      <alignment horizontal="center" vertical="center" wrapText="1"/>
      <protection locked="0"/>
    </xf>
    <xf numFmtId="0" fontId="28" fillId="0" borderId="9" xfId="1" applyFont="1" applyFill="1" applyBorder="1" applyAlignment="1" applyProtection="1">
      <alignment horizontal="center" vertical="center" wrapText="1"/>
      <protection locked="0"/>
    </xf>
    <xf numFmtId="0" fontId="28" fillId="0" borderId="39" xfId="1" applyFont="1" applyFill="1" applyBorder="1" applyAlignment="1" applyProtection="1">
      <alignment horizontal="center" vertical="center" wrapText="1"/>
      <protection locked="0"/>
    </xf>
    <xf numFmtId="0" fontId="12" fillId="0" borderId="42" xfId="1" applyFont="1" applyBorder="1" applyAlignment="1" applyProtection="1">
      <alignment horizontal="center" vertical="center" wrapText="1"/>
      <protection locked="0"/>
    </xf>
    <xf numFmtId="0" fontId="12" fillId="0" borderId="1" xfId="1" applyFont="1" applyBorder="1" applyAlignment="1" applyProtection="1">
      <alignment horizontal="center" vertical="center" wrapText="1"/>
      <protection locked="0"/>
    </xf>
    <xf numFmtId="0" fontId="12" fillId="0" borderId="3" xfId="1" applyFont="1" applyBorder="1" applyAlignment="1" applyProtection="1">
      <alignment horizontal="center" vertical="center" wrapText="1"/>
      <protection locked="0"/>
    </xf>
    <xf numFmtId="0" fontId="12" fillId="0" borderId="38" xfId="1" applyFont="1" applyBorder="1" applyAlignment="1" applyProtection="1">
      <alignment horizontal="center" vertical="center" wrapText="1"/>
      <protection locked="0"/>
    </xf>
    <xf numFmtId="0" fontId="28" fillId="0" borderId="3" xfId="1" applyFont="1" applyFill="1" applyBorder="1" applyAlignment="1" applyProtection="1">
      <alignment horizontal="center" vertical="center" wrapText="1"/>
      <protection locked="0"/>
    </xf>
    <xf numFmtId="0" fontId="12" fillId="0" borderId="42" xfId="1" applyFont="1" applyBorder="1" applyAlignment="1" applyProtection="1">
      <alignment horizontal="left" vertical="center" wrapText="1"/>
      <protection locked="0"/>
    </xf>
    <xf numFmtId="0" fontId="12" fillId="0" borderId="1" xfId="1" applyFont="1" applyBorder="1" applyAlignment="1" applyProtection="1">
      <alignment horizontal="left" vertical="center" wrapText="1"/>
      <protection locked="0"/>
    </xf>
    <xf numFmtId="0" fontId="12" fillId="0" borderId="38" xfId="1" applyFont="1" applyBorder="1" applyAlignment="1" applyProtection="1">
      <alignment horizontal="left" vertical="center" wrapText="1"/>
      <protection locked="0"/>
    </xf>
    <xf numFmtId="0" fontId="5" fillId="0" borderId="42" xfId="1" applyFont="1" applyBorder="1" applyAlignment="1" applyProtection="1">
      <alignment horizontal="left" vertical="center" wrapText="1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0" fontId="5" fillId="0" borderId="38" xfId="1" applyFont="1" applyBorder="1" applyAlignment="1" applyProtection="1">
      <alignment horizontal="left" vertical="center" wrapText="1"/>
      <protection locked="0"/>
    </xf>
    <xf numFmtId="0" fontId="16" fillId="0" borderId="42" xfId="1" applyFont="1" applyBorder="1" applyAlignment="1" applyProtection="1">
      <alignment horizontal="center" vertical="center" wrapText="1"/>
      <protection locked="0"/>
    </xf>
    <xf numFmtId="0" fontId="16" fillId="0" borderId="1" xfId="1" applyFont="1" applyBorder="1" applyAlignment="1" applyProtection="1">
      <alignment horizontal="center" vertical="center" wrapText="1"/>
      <protection locked="0"/>
    </xf>
    <xf numFmtId="0" fontId="15" fillId="4" borderId="6" xfId="1" applyFont="1" applyFill="1" applyBorder="1" applyAlignment="1">
      <alignment horizontal="left"/>
    </xf>
    <xf numFmtId="0" fontId="14" fillId="4" borderId="1" xfId="1" applyFont="1" applyFill="1" applyBorder="1" applyAlignment="1">
      <alignment horizontal="center" vertical="center"/>
    </xf>
    <xf numFmtId="0" fontId="14" fillId="4" borderId="3" xfId="1" applyFont="1" applyFill="1" applyBorder="1" applyAlignment="1">
      <alignment horizontal="center" vertical="center"/>
    </xf>
    <xf numFmtId="0" fontId="14" fillId="4" borderId="8" xfId="1" applyFont="1" applyFill="1" applyBorder="1" applyAlignment="1">
      <alignment horizontal="center" vertical="center"/>
    </xf>
    <xf numFmtId="0" fontId="12" fillId="5" borderId="3" xfId="1" applyFont="1" applyFill="1" applyBorder="1" applyAlignment="1" applyProtection="1">
      <alignment horizontal="center" vertical="center" wrapText="1"/>
      <protection locked="0"/>
    </xf>
    <xf numFmtId="0" fontId="14" fillId="4" borderId="10" xfId="1" applyFont="1" applyFill="1" applyBorder="1" applyAlignment="1">
      <alignment horizontal="center" vertical="center"/>
    </xf>
    <xf numFmtId="0" fontId="14" fillId="4" borderId="45" xfId="1" applyFont="1" applyFill="1" applyBorder="1" applyAlignment="1">
      <alignment horizontal="center" vertical="center"/>
    </xf>
    <xf numFmtId="0" fontId="14" fillId="4" borderId="34" xfId="1" applyFont="1" applyFill="1" applyBorder="1" applyAlignment="1">
      <alignment horizontal="center" vertical="center"/>
    </xf>
    <xf numFmtId="0" fontId="14" fillId="4" borderId="35" xfId="1" applyFont="1" applyFill="1" applyBorder="1" applyAlignment="1">
      <alignment horizontal="center" vertical="center"/>
    </xf>
    <xf numFmtId="0" fontId="14" fillId="4" borderId="36" xfId="1" applyFont="1" applyFill="1" applyBorder="1" applyAlignment="1">
      <alignment horizontal="center" vertical="center"/>
    </xf>
    <xf numFmtId="0" fontId="14" fillId="4" borderId="37" xfId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 wrapText="1"/>
    </xf>
    <xf numFmtId="0" fontId="14" fillId="4" borderId="6" xfId="1" applyFont="1" applyFill="1" applyBorder="1" applyAlignment="1">
      <alignment horizontal="center" vertical="center" wrapText="1"/>
    </xf>
    <xf numFmtId="0" fontId="14" fillId="4" borderId="5" xfId="1" applyFont="1" applyFill="1" applyBorder="1" applyAlignment="1">
      <alignment horizontal="center" vertical="center" wrapText="1"/>
    </xf>
    <xf numFmtId="0" fontId="15" fillId="4" borderId="10" xfId="1" applyFont="1" applyFill="1" applyBorder="1" applyAlignment="1">
      <alignment horizontal="left" vertical="center"/>
    </xf>
    <xf numFmtId="0" fontId="15" fillId="4" borderId="34" xfId="1" applyFont="1" applyFill="1" applyBorder="1" applyAlignment="1">
      <alignment horizontal="left" vertical="center"/>
    </xf>
    <xf numFmtId="0" fontId="15" fillId="4" borderId="35" xfId="1" applyFont="1" applyFill="1" applyBorder="1" applyAlignment="1">
      <alignment horizontal="left" vertical="center"/>
    </xf>
    <xf numFmtId="0" fontId="15" fillId="4" borderId="37" xfId="1" applyFont="1" applyFill="1" applyBorder="1" applyAlignment="1">
      <alignment horizontal="left" vertical="center"/>
    </xf>
    <xf numFmtId="0" fontId="15" fillId="4" borderId="35" xfId="1" applyFont="1" applyFill="1" applyBorder="1" applyAlignment="1">
      <alignment horizontal="center"/>
    </xf>
    <xf numFmtId="0" fontId="15" fillId="4" borderId="36" xfId="1" applyFont="1" applyFill="1" applyBorder="1" applyAlignment="1">
      <alignment horizontal="center"/>
    </xf>
    <xf numFmtId="0" fontId="15" fillId="4" borderId="4" xfId="1" applyFont="1" applyFill="1" applyBorder="1" applyAlignment="1">
      <alignment horizontal="center"/>
    </xf>
    <xf numFmtId="0" fontId="15" fillId="4" borderId="5" xfId="1" applyFont="1" applyFill="1" applyBorder="1" applyAlignment="1">
      <alignment horizontal="center"/>
    </xf>
    <xf numFmtId="0" fontId="15" fillId="4" borderId="7" xfId="1" applyFont="1" applyFill="1" applyBorder="1" applyAlignment="1">
      <alignment horizontal="left"/>
    </xf>
    <xf numFmtId="0" fontId="15" fillId="4" borderId="0" xfId="1" applyFont="1" applyFill="1" applyBorder="1" applyAlignment="1">
      <alignment horizontal="left"/>
    </xf>
    <xf numFmtId="0" fontId="18" fillId="5" borderId="1" xfId="1" applyFont="1" applyFill="1" applyBorder="1" applyAlignment="1" applyProtection="1">
      <alignment horizontal="left"/>
      <protection locked="0"/>
    </xf>
  </cellXfs>
  <cellStyles count="8">
    <cellStyle name="Hiperveza" xfId="5" builtinId="8"/>
    <cellStyle name="Hiperveza 2" xfId="2"/>
    <cellStyle name="Normal_14_Mišljenje Ureda na Plan upisa za 2004-2005 ODSTUPANJA" xfId="3"/>
    <cellStyle name="Normal_20_Medimurska zupanija tablica-upisi" xfId="7"/>
    <cellStyle name="Normal_Query1" xfId="6"/>
    <cellStyle name="Normalno" xfId="0" builtinId="0"/>
    <cellStyle name="Normalno 2" xfId="1"/>
    <cellStyle name="Obično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ABLICE_TJEDNIH%20ZADU&#381;ENJA_GIMNAZIJE_2017_2018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OPCI PODACI"/>
      <sheetName val="02 PROSTOR I ZAPOSLENICI"/>
      <sheetName val="03 TJEDNA ZADUZENJA NASTAVNIKA"/>
      <sheetName val="04 DVOJEZICNA NASTAVA"/>
      <sheetName val="05 DSD_DEUTSCHES SPRACH DIPLOM"/>
      <sheetName val="Sheet1"/>
    </sheetNames>
    <sheetDataSet>
      <sheetData sheetId="0">
        <row r="3">
          <cell r="B3" t="str">
            <v>GIMNAZIJA BELI MANASTIR</v>
          </cell>
        </row>
        <row r="4">
          <cell r="B4" t="str">
            <v>14-001-501</v>
          </cell>
        </row>
        <row r="5">
          <cell r="B5" t="str">
            <v>gimnazija</v>
          </cell>
        </row>
        <row r="6">
          <cell r="B6" t="str">
            <v>državna</v>
          </cell>
        </row>
        <row r="7">
          <cell r="B7" t="str">
            <v>Osječko-baranjska</v>
          </cell>
        </row>
        <row r="8">
          <cell r="B8" t="str">
            <v>Beli Manastir</v>
          </cell>
        </row>
        <row r="9">
          <cell r="B9">
            <v>31300</v>
          </cell>
        </row>
        <row r="10">
          <cell r="B10" t="str">
            <v>Školska 3</v>
          </cell>
        </row>
        <row r="11">
          <cell r="B11" t="str">
            <v>031 701 828</v>
          </cell>
        </row>
        <row r="12">
          <cell r="B12" t="str">
            <v>031 701 454</v>
          </cell>
        </row>
        <row r="13">
          <cell r="B13" t="str">
            <v>ured@gimnazija-beli-manastir.skole.hr</v>
          </cell>
        </row>
        <row r="14">
          <cell r="B14" t="str">
            <v>Veljko Frank</v>
          </cell>
        </row>
        <row r="15">
          <cell r="B15" t="str">
            <v>098 338 528</v>
          </cell>
        </row>
      </sheetData>
      <sheetData sheetId="1">
        <row r="6">
          <cell r="C6">
            <v>1636</v>
          </cell>
        </row>
        <row r="7">
          <cell r="C7" t="str">
            <v>centralno</v>
          </cell>
        </row>
        <row r="8">
          <cell r="C8" t="str">
            <v>da</v>
          </cell>
        </row>
        <row r="10">
          <cell r="C10">
            <v>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D:\TABLICE_TJEDNIH%20ZADU&#381;ENJA_GIMNAZIJE_2017_2018.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AV224"/>
  <sheetViews>
    <sheetView showGridLines="0" tabSelected="1" workbookViewId="0">
      <selection activeCell="M27" sqref="M27"/>
    </sheetView>
  </sheetViews>
  <sheetFormatPr defaultRowHeight="12.75" x14ac:dyDescent="0.2"/>
  <cols>
    <col min="1" max="1" width="24.85546875" style="2" customWidth="1"/>
    <col min="2" max="2" width="4.42578125" style="2" customWidth="1"/>
    <col min="3" max="3" width="4.85546875" style="2" customWidth="1"/>
    <col min="4" max="4" width="5" style="2" customWidth="1"/>
    <col min="5" max="5" width="4.7109375" style="2" customWidth="1"/>
    <col min="6" max="6" width="5.28515625" style="2" customWidth="1"/>
    <col min="7" max="7" width="5.85546875" style="2" customWidth="1"/>
    <col min="8" max="8" width="4.5703125" style="2" customWidth="1"/>
    <col min="9" max="9" width="5.140625" style="2" customWidth="1"/>
    <col min="10" max="10" width="5.85546875" style="2" customWidth="1"/>
    <col min="11" max="11" width="4.42578125" style="2" customWidth="1"/>
    <col min="12" max="12" width="5" style="2" customWidth="1"/>
    <col min="13" max="14" width="5.85546875" style="2" customWidth="1"/>
    <col min="15" max="15" width="5.140625" style="2" customWidth="1"/>
    <col min="16" max="16" width="4.85546875" style="2" customWidth="1"/>
    <col min="17" max="17" width="9" style="2" hidden="1" customWidth="1"/>
    <col min="18" max="18" width="7.5703125" style="2" hidden="1" customWidth="1"/>
    <col min="19" max="19" width="4.5703125" style="2" hidden="1" customWidth="1"/>
    <col min="20" max="20" width="7.28515625" style="2" hidden="1" customWidth="1"/>
    <col min="21" max="21" width="9.28515625" style="2" hidden="1" customWidth="1"/>
    <col min="22" max="22" width="10" style="2" hidden="1" customWidth="1"/>
    <col min="23" max="34" width="18.7109375" style="2" hidden="1" customWidth="1"/>
    <col min="35" max="35" width="32.140625" style="2" hidden="1" customWidth="1"/>
    <col min="36" max="36" width="18.7109375" style="2" hidden="1" customWidth="1"/>
    <col min="37" max="37" width="22.28515625" style="2" hidden="1" customWidth="1"/>
    <col min="38" max="38" width="18.7109375" style="2" hidden="1" customWidth="1"/>
    <col min="39" max="39" width="6.140625" style="2" customWidth="1"/>
    <col min="40" max="40" width="6.5703125" style="2" customWidth="1"/>
    <col min="41" max="16384" width="9.140625" style="2"/>
  </cols>
  <sheetData>
    <row r="1" spans="1:38" ht="15" customHeight="1" x14ac:dyDescent="0.2">
      <c r="A1" s="13" t="s">
        <v>119</v>
      </c>
      <c r="B1" s="14"/>
      <c r="C1" s="14"/>
      <c r="D1" s="14"/>
      <c r="E1" s="14"/>
      <c r="F1" s="14"/>
      <c r="G1" s="14"/>
      <c r="H1" s="14"/>
      <c r="I1" s="14"/>
    </row>
    <row r="3" spans="1:38" ht="13.5" customHeight="1" x14ac:dyDescent="0.2">
      <c r="A3" s="32" t="s">
        <v>120</v>
      </c>
      <c r="B3" s="176" t="s">
        <v>0</v>
      </c>
      <c r="C3" s="177"/>
      <c r="D3" s="177"/>
      <c r="E3" s="177"/>
      <c r="F3" s="177"/>
      <c r="G3" s="177"/>
      <c r="H3" s="177"/>
      <c r="I3" s="178"/>
      <c r="J3" s="33"/>
      <c r="K3" s="33"/>
      <c r="L3" s="33"/>
      <c r="M3" s="33"/>
      <c r="N3" s="33"/>
      <c r="O3" s="33"/>
      <c r="P3" s="33"/>
      <c r="V3" s="32" t="s">
        <v>120</v>
      </c>
      <c r="W3" s="32" t="s">
        <v>46</v>
      </c>
      <c r="X3" s="32" t="s">
        <v>45</v>
      </c>
      <c r="Y3" s="32" t="s">
        <v>121</v>
      </c>
      <c r="Z3" s="32" t="s">
        <v>42</v>
      </c>
      <c r="AA3" s="32" t="s">
        <v>122</v>
      </c>
      <c r="AB3" s="32" t="s">
        <v>123</v>
      </c>
      <c r="AC3" s="32" t="s">
        <v>124</v>
      </c>
      <c r="AD3" s="32" t="s">
        <v>125</v>
      </c>
      <c r="AE3" s="32" t="s">
        <v>126</v>
      </c>
      <c r="AF3" s="32" t="s">
        <v>127</v>
      </c>
      <c r="AG3" s="32" t="s">
        <v>128</v>
      </c>
      <c r="AH3" s="32" t="s">
        <v>129</v>
      </c>
      <c r="AI3" s="34" t="s">
        <v>130</v>
      </c>
      <c r="AJ3" s="34" t="s">
        <v>131</v>
      </c>
      <c r="AK3" s="34" t="s">
        <v>132</v>
      </c>
      <c r="AL3" s="35" t="s">
        <v>133</v>
      </c>
    </row>
    <row r="4" spans="1:38" x14ac:dyDescent="0.2">
      <c r="A4" s="32" t="s">
        <v>46</v>
      </c>
      <c r="B4" s="179" t="s">
        <v>54</v>
      </c>
      <c r="C4" s="180"/>
      <c r="D4" s="180"/>
      <c r="E4" s="180"/>
      <c r="F4" s="180"/>
      <c r="G4" s="180"/>
      <c r="H4" s="180"/>
      <c r="I4" s="181"/>
      <c r="J4" s="33"/>
      <c r="K4" s="33"/>
      <c r="L4" s="33"/>
      <c r="M4" s="33"/>
      <c r="N4" s="33"/>
      <c r="O4" s="33"/>
      <c r="P4" s="33"/>
      <c r="V4" s="2" t="str">
        <f>NazivSkole</f>
        <v>GIMNAZIJA BELI MANASTIR</v>
      </c>
      <c r="W4" s="2" t="str">
        <f>SifraSkole</f>
        <v>14-001-501</v>
      </c>
      <c r="X4" s="2" t="str">
        <f>VrstaSkole</f>
        <v>gimnazija</v>
      </c>
      <c r="Y4" s="2" t="str">
        <f>Osnivac</f>
        <v>državna</v>
      </c>
      <c r="Z4" s="2" t="str">
        <f>Zupanija</f>
        <v>Osječko-baranjska</v>
      </c>
      <c r="AA4" s="16" t="str">
        <f>GradMjesto</f>
        <v>Beli Manastir</v>
      </c>
      <c r="AB4" s="2">
        <f>PostanskiBroj</f>
        <v>31300</v>
      </c>
      <c r="AC4" s="2" t="str">
        <f>Ulica</f>
        <v>Školska 3</v>
      </c>
      <c r="AD4" s="2" t="str">
        <f>Telefon</f>
        <v>031 701 828</v>
      </c>
      <c r="AE4" s="2" t="str">
        <f>Fax</f>
        <v>031 701 454</v>
      </c>
      <c r="AF4" s="2" t="str">
        <f>Email</f>
        <v>ured@gimnazija-beli-manastir.skole.hr</v>
      </c>
      <c r="AG4" s="2" t="str">
        <f>Ravnatelj</f>
        <v>Veljko Frank</v>
      </c>
      <c r="AH4" s="2" t="str">
        <f>Mob</f>
        <v>098 338 528</v>
      </c>
      <c r="AI4" s="2">
        <f>Povrsina</f>
        <v>1636</v>
      </c>
      <c r="AJ4" s="2" t="str">
        <f>Grijanje</f>
        <v>centralno</v>
      </c>
      <c r="AK4" s="2" t="str">
        <f>Prostor</f>
        <v>da</v>
      </c>
      <c r="AL4" s="2">
        <f>Smjena</f>
        <v>1</v>
      </c>
    </row>
    <row r="5" spans="1:38" x14ac:dyDescent="0.2">
      <c r="A5" s="32" t="s">
        <v>45</v>
      </c>
      <c r="B5" s="182" t="s">
        <v>53</v>
      </c>
      <c r="C5" s="183"/>
      <c r="D5" s="183"/>
      <c r="E5" s="183"/>
      <c r="F5" s="183"/>
      <c r="G5" s="183"/>
      <c r="H5" s="183"/>
      <c r="I5" s="184"/>
      <c r="J5" s="33"/>
      <c r="K5" s="33"/>
      <c r="L5" s="33"/>
      <c r="M5" s="33"/>
      <c r="N5" s="33"/>
      <c r="O5" s="33"/>
      <c r="P5" s="33"/>
    </row>
    <row r="6" spans="1:38" x14ac:dyDescent="0.2">
      <c r="A6" s="32" t="s">
        <v>121</v>
      </c>
      <c r="B6" s="182" t="s">
        <v>52</v>
      </c>
      <c r="C6" s="183"/>
      <c r="D6" s="183"/>
      <c r="E6" s="183"/>
      <c r="F6" s="183"/>
      <c r="G6" s="183"/>
      <c r="H6" s="183"/>
      <c r="I6" s="184"/>
      <c r="J6" s="33"/>
      <c r="K6" s="33"/>
      <c r="L6" s="33"/>
      <c r="M6" s="33"/>
      <c r="N6" s="33"/>
      <c r="O6" s="33"/>
      <c r="P6" s="33"/>
    </row>
    <row r="7" spans="1:38" x14ac:dyDescent="0.2">
      <c r="A7" s="32" t="s">
        <v>42</v>
      </c>
      <c r="B7" s="185" t="s">
        <v>51</v>
      </c>
      <c r="C7" s="186"/>
      <c r="D7" s="186"/>
      <c r="E7" s="186"/>
      <c r="F7" s="186"/>
      <c r="G7" s="186"/>
      <c r="H7" s="186"/>
      <c r="I7" s="187"/>
      <c r="J7" s="33"/>
      <c r="K7" s="33"/>
      <c r="L7" s="33"/>
      <c r="M7" s="33"/>
      <c r="N7" s="33"/>
      <c r="O7" s="33"/>
      <c r="P7" s="33"/>
    </row>
    <row r="8" spans="1:38" x14ac:dyDescent="0.2">
      <c r="A8" s="32" t="s">
        <v>122</v>
      </c>
      <c r="B8" s="170" t="s">
        <v>1</v>
      </c>
      <c r="C8" s="171"/>
      <c r="D8" s="171"/>
      <c r="E8" s="171"/>
      <c r="F8" s="171"/>
      <c r="G8" s="171"/>
      <c r="H8" s="171"/>
      <c r="I8" s="172"/>
      <c r="J8" s="36"/>
      <c r="K8" s="36"/>
      <c r="L8" s="36"/>
      <c r="M8" s="36"/>
      <c r="N8" s="36"/>
      <c r="O8" s="36"/>
      <c r="P8" s="36"/>
    </row>
    <row r="9" spans="1:38" x14ac:dyDescent="0.2">
      <c r="A9" s="32" t="s">
        <v>123</v>
      </c>
      <c r="B9" s="170">
        <v>31300</v>
      </c>
      <c r="C9" s="171"/>
      <c r="D9" s="171"/>
      <c r="E9" s="171"/>
      <c r="F9" s="171"/>
      <c r="G9" s="171"/>
      <c r="H9" s="171"/>
      <c r="I9" s="172"/>
      <c r="J9" s="36"/>
      <c r="K9" s="36"/>
      <c r="L9" s="36"/>
      <c r="M9" s="36"/>
      <c r="N9" s="36"/>
      <c r="O9" s="36"/>
      <c r="P9" s="36"/>
    </row>
    <row r="10" spans="1:38" x14ac:dyDescent="0.2">
      <c r="A10" s="32" t="s">
        <v>124</v>
      </c>
      <c r="B10" s="170" t="s">
        <v>134</v>
      </c>
      <c r="C10" s="171"/>
      <c r="D10" s="171"/>
      <c r="E10" s="171"/>
      <c r="F10" s="171"/>
      <c r="G10" s="171"/>
      <c r="H10" s="171"/>
      <c r="I10" s="172"/>
      <c r="J10" s="36"/>
      <c r="K10" s="36"/>
      <c r="L10" s="36"/>
      <c r="M10" s="36"/>
      <c r="N10" s="36"/>
      <c r="O10" s="36"/>
      <c r="P10" s="36"/>
    </row>
    <row r="11" spans="1:38" x14ac:dyDescent="0.2">
      <c r="A11" s="32" t="s">
        <v>125</v>
      </c>
      <c r="B11" s="170" t="s">
        <v>135</v>
      </c>
      <c r="C11" s="171"/>
      <c r="D11" s="171"/>
      <c r="E11" s="171"/>
      <c r="F11" s="171"/>
      <c r="G11" s="171"/>
      <c r="H11" s="171"/>
      <c r="I11" s="172"/>
      <c r="J11" s="37"/>
      <c r="K11" s="37"/>
      <c r="L11" s="37"/>
      <c r="M11" s="37"/>
      <c r="N11" s="37"/>
      <c r="O11" s="38"/>
      <c r="P11" s="37"/>
    </row>
    <row r="12" spans="1:38" x14ac:dyDescent="0.2">
      <c r="A12" s="32" t="s">
        <v>126</v>
      </c>
      <c r="B12" s="170" t="s">
        <v>136</v>
      </c>
      <c r="C12" s="171"/>
      <c r="D12" s="171"/>
      <c r="E12" s="171"/>
      <c r="F12" s="171"/>
      <c r="G12" s="171"/>
      <c r="H12" s="171"/>
      <c r="I12" s="172"/>
      <c r="J12" s="37"/>
      <c r="K12" s="37"/>
      <c r="L12" s="37"/>
      <c r="M12" s="37"/>
      <c r="N12" s="37"/>
      <c r="O12" s="38"/>
      <c r="P12" s="37"/>
    </row>
    <row r="13" spans="1:38" x14ac:dyDescent="0.2">
      <c r="A13" s="32" t="s">
        <v>127</v>
      </c>
      <c r="B13" s="170" t="s">
        <v>137</v>
      </c>
      <c r="C13" s="171"/>
      <c r="D13" s="171"/>
      <c r="E13" s="171"/>
      <c r="F13" s="171"/>
      <c r="G13" s="171"/>
      <c r="H13" s="171"/>
      <c r="I13" s="172"/>
      <c r="J13" s="37"/>
      <c r="K13" s="37"/>
      <c r="L13" s="37"/>
      <c r="M13" s="37"/>
      <c r="N13" s="37"/>
      <c r="O13" s="38"/>
      <c r="P13" s="37"/>
    </row>
    <row r="14" spans="1:38" x14ac:dyDescent="0.2">
      <c r="A14" s="32" t="s">
        <v>128</v>
      </c>
      <c r="B14" s="170" t="s">
        <v>138</v>
      </c>
      <c r="C14" s="171"/>
      <c r="D14" s="171"/>
      <c r="E14" s="171"/>
      <c r="F14" s="171"/>
      <c r="G14" s="171"/>
      <c r="H14" s="171"/>
      <c r="I14" s="172"/>
      <c r="J14" s="36"/>
      <c r="K14" s="36"/>
      <c r="L14" s="36"/>
      <c r="M14" s="36"/>
      <c r="N14" s="36"/>
      <c r="O14" s="36"/>
      <c r="P14" s="36"/>
    </row>
    <row r="15" spans="1:38" x14ac:dyDescent="0.2">
      <c r="A15" s="32" t="s">
        <v>129</v>
      </c>
      <c r="B15" s="170" t="s">
        <v>139</v>
      </c>
      <c r="C15" s="171"/>
      <c r="D15" s="171"/>
      <c r="E15" s="171"/>
      <c r="F15" s="171"/>
      <c r="G15" s="171"/>
      <c r="H15" s="171"/>
      <c r="I15" s="172"/>
      <c r="J15" s="36"/>
      <c r="K15" s="36"/>
      <c r="L15" s="36"/>
      <c r="M15" s="36"/>
      <c r="N15" s="36"/>
      <c r="O15" s="36"/>
      <c r="P15" s="36"/>
    </row>
    <row r="16" spans="1:38" x14ac:dyDescent="0.2">
      <c r="A16" s="39"/>
      <c r="B16" s="40"/>
      <c r="C16" s="40"/>
      <c r="D16" s="40"/>
      <c r="E16" s="40"/>
      <c r="F16" s="40"/>
      <c r="G16" s="40"/>
      <c r="H16" s="40"/>
      <c r="I16" s="40"/>
      <c r="J16" s="36"/>
      <c r="K16" s="36"/>
      <c r="L16" s="36"/>
      <c r="M16" s="36"/>
      <c r="N16" s="36"/>
      <c r="O16" s="36"/>
      <c r="P16" s="36"/>
    </row>
    <row r="17" spans="1:48" ht="8.25" customHeight="1" x14ac:dyDescent="0.2"/>
    <row r="18" spans="1:48" x14ac:dyDescent="0.2">
      <c r="A18" s="41" t="s">
        <v>140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48" ht="13.5" thickBot="1" x14ac:dyDescent="0.25">
      <c r="A19" s="42"/>
    </row>
    <row r="20" spans="1:48" ht="12.75" customHeight="1" x14ac:dyDescent="0.2">
      <c r="A20" s="173" t="s">
        <v>141</v>
      </c>
      <c r="B20" s="161" t="s">
        <v>142</v>
      </c>
      <c r="C20" s="162"/>
      <c r="D20" s="163"/>
      <c r="E20" s="161" t="s">
        <v>143</v>
      </c>
      <c r="F20" s="162"/>
      <c r="G20" s="163"/>
      <c r="H20" s="161" t="s">
        <v>144</v>
      </c>
      <c r="I20" s="162"/>
      <c r="J20" s="163"/>
      <c r="K20" s="161" t="s">
        <v>145</v>
      </c>
      <c r="L20" s="162"/>
      <c r="M20" s="163"/>
      <c r="N20" s="161" t="s">
        <v>146</v>
      </c>
      <c r="O20" s="162"/>
      <c r="P20" s="163"/>
      <c r="AM20" s="164" t="s">
        <v>147</v>
      </c>
      <c r="AN20" s="165"/>
    </row>
    <row r="21" spans="1:48" ht="12.75" customHeight="1" x14ac:dyDescent="0.2">
      <c r="A21" s="174"/>
      <c r="B21" s="166" t="s">
        <v>148</v>
      </c>
      <c r="C21" s="168" t="s">
        <v>149</v>
      </c>
      <c r="D21" s="155" t="s">
        <v>150</v>
      </c>
      <c r="E21" s="166" t="s">
        <v>148</v>
      </c>
      <c r="F21" s="168" t="s">
        <v>149</v>
      </c>
      <c r="G21" s="155" t="s">
        <v>150</v>
      </c>
      <c r="H21" s="166" t="s">
        <v>148</v>
      </c>
      <c r="I21" s="168" t="s">
        <v>149</v>
      </c>
      <c r="J21" s="155" t="s">
        <v>150</v>
      </c>
      <c r="K21" s="166" t="s">
        <v>148</v>
      </c>
      <c r="L21" s="168" t="s">
        <v>149</v>
      </c>
      <c r="M21" s="155" t="s">
        <v>150</v>
      </c>
      <c r="N21" s="166" t="s">
        <v>148</v>
      </c>
      <c r="O21" s="168" t="s">
        <v>149</v>
      </c>
      <c r="P21" s="155" t="s">
        <v>150</v>
      </c>
      <c r="AI21" s="15"/>
      <c r="AJ21" s="15"/>
      <c r="AK21" s="15"/>
      <c r="AL21" s="15"/>
      <c r="AM21" s="157" t="s">
        <v>151</v>
      </c>
      <c r="AN21" s="159" t="s">
        <v>152</v>
      </c>
    </row>
    <row r="22" spans="1:48" s="15" customFormat="1" ht="77.25" customHeight="1" x14ac:dyDescent="0.25">
      <c r="A22" s="175"/>
      <c r="B22" s="167"/>
      <c r="C22" s="169"/>
      <c r="D22" s="156"/>
      <c r="E22" s="167"/>
      <c r="F22" s="169"/>
      <c r="G22" s="156"/>
      <c r="H22" s="167"/>
      <c r="I22" s="169"/>
      <c r="J22" s="156"/>
      <c r="K22" s="167"/>
      <c r="L22" s="169"/>
      <c r="M22" s="156"/>
      <c r="N22" s="167"/>
      <c r="O22" s="169"/>
      <c r="P22" s="156"/>
      <c r="Q22" s="15" t="s">
        <v>153</v>
      </c>
      <c r="R22" s="15" t="s">
        <v>42</v>
      </c>
      <c r="S22" s="15" t="s">
        <v>43</v>
      </c>
      <c r="T22" s="15" t="s">
        <v>44</v>
      </c>
      <c r="U22" s="15" t="s">
        <v>45</v>
      </c>
      <c r="V22" s="15" t="s">
        <v>46</v>
      </c>
      <c r="AI22" s="43"/>
      <c r="AJ22" s="43"/>
      <c r="AK22" s="43"/>
      <c r="AL22" s="43"/>
      <c r="AM22" s="158"/>
      <c r="AN22" s="160"/>
    </row>
    <row r="23" spans="1:48" s="15" customFormat="1" ht="15" customHeight="1" x14ac:dyDescent="0.25">
      <c r="A23" s="44" t="s">
        <v>154</v>
      </c>
      <c r="B23" s="45"/>
      <c r="C23" s="46"/>
      <c r="D23" s="47"/>
      <c r="E23" s="48" t="s">
        <v>155</v>
      </c>
      <c r="F23" s="49"/>
      <c r="G23" s="47">
        <v>10</v>
      </c>
      <c r="H23" s="48" t="s">
        <v>155</v>
      </c>
      <c r="I23" s="49"/>
      <c r="J23" s="47">
        <v>18</v>
      </c>
      <c r="K23" s="48" t="s">
        <v>155</v>
      </c>
      <c r="L23" s="46"/>
      <c r="M23" s="47">
        <v>13</v>
      </c>
      <c r="N23" s="48"/>
      <c r="O23" s="46"/>
      <c r="P23" s="47"/>
      <c r="Q23" s="16" t="str">
        <f t="shared" ref="Q23:Q57" si="0">NazivSkole</f>
        <v>GIMNAZIJA BELI MANASTIR</v>
      </c>
      <c r="R23" s="16" t="str">
        <f t="shared" ref="R23:R57" si="1">Zupanija</f>
        <v>Osječko-baranjska</v>
      </c>
      <c r="S23" s="16" t="str">
        <f t="shared" ref="S23:S57" si="2">GradMjesto</f>
        <v>Beli Manastir</v>
      </c>
      <c r="T23" s="16" t="str">
        <f t="shared" ref="T23:T57" si="3">Osnivac</f>
        <v>državna</v>
      </c>
      <c r="U23" s="16" t="str">
        <f t="shared" ref="U23:U57" si="4">VrstaSkole</f>
        <v>gimnazija</v>
      </c>
      <c r="V23" s="16" t="str">
        <f t="shared" ref="V23:V57" si="5">SifraSkole</f>
        <v>14-001-501</v>
      </c>
      <c r="W23" s="16"/>
      <c r="X23" s="16"/>
      <c r="Y23" s="16"/>
      <c r="Z23" s="16"/>
      <c r="AA23" s="16"/>
      <c r="AB23" s="16"/>
      <c r="AC23" s="16"/>
      <c r="AD23" s="50"/>
      <c r="AE23" s="43"/>
      <c r="AF23" s="51"/>
      <c r="AG23" s="43"/>
      <c r="AH23" s="43"/>
      <c r="AI23" s="52"/>
      <c r="AJ23" s="52"/>
      <c r="AK23" s="53"/>
      <c r="AL23" s="53"/>
      <c r="AM23" s="54">
        <v>3</v>
      </c>
      <c r="AN23" s="55">
        <f>SUM(D23,G23,J23,M23,P23)</f>
        <v>41</v>
      </c>
      <c r="AO23" s="43"/>
      <c r="AP23" s="43"/>
      <c r="AQ23" s="43"/>
      <c r="AR23" s="43"/>
      <c r="AS23" s="43"/>
      <c r="AT23" s="43"/>
      <c r="AU23" s="43"/>
      <c r="AV23" s="43"/>
    </row>
    <row r="24" spans="1:48" s="53" customFormat="1" ht="15" customHeight="1" x14ac:dyDescent="0.25">
      <c r="A24" s="44"/>
      <c r="B24" s="45" t="s">
        <v>156</v>
      </c>
      <c r="C24" s="46"/>
      <c r="D24" s="47">
        <v>18</v>
      </c>
      <c r="E24" s="48" t="s">
        <v>156</v>
      </c>
      <c r="F24" s="49"/>
      <c r="G24" s="47">
        <v>11</v>
      </c>
      <c r="H24" s="48"/>
      <c r="I24" s="49"/>
      <c r="J24" s="47"/>
      <c r="K24" s="48" t="s">
        <v>156</v>
      </c>
      <c r="L24" s="46"/>
      <c r="M24" s="47">
        <v>12</v>
      </c>
      <c r="N24" s="48"/>
      <c r="O24" s="46"/>
      <c r="P24" s="47"/>
      <c r="Q24" s="16" t="str">
        <f t="shared" si="0"/>
        <v>GIMNAZIJA BELI MANASTIR</v>
      </c>
      <c r="R24" s="16" t="str">
        <f t="shared" si="1"/>
        <v>Osječko-baranjska</v>
      </c>
      <c r="S24" s="16" t="str">
        <f t="shared" si="2"/>
        <v>Beli Manastir</v>
      </c>
      <c r="T24" s="16" t="str">
        <f t="shared" si="3"/>
        <v>državna</v>
      </c>
      <c r="U24" s="16" t="str">
        <f t="shared" si="4"/>
        <v>gimnazija</v>
      </c>
      <c r="V24" s="16" t="str">
        <f t="shared" si="5"/>
        <v>14-001-501</v>
      </c>
      <c r="W24" s="16"/>
      <c r="X24" s="16"/>
      <c r="Y24" s="16"/>
      <c r="Z24" s="16"/>
      <c r="AA24" s="16"/>
      <c r="AB24" s="16"/>
      <c r="AC24" s="16"/>
      <c r="AD24" s="50"/>
      <c r="AE24" s="52"/>
      <c r="AF24" s="56"/>
      <c r="AG24" s="52"/>
      <c r="AH24" s="52"/>
      <c r="AI24" s="52"/>
      <c r="AJ24" s="52"/>
      <c r="AM24" s="54">
        <v>3</v>
      </c>
      <c r="AN24" s="55">
        <f t="shared" ref="AN24:AN58" si="6">SUM(D24,G24,J24,M24,P24)</f>
        <v>41</v>
      </c>
    </row>
    <row r="25" spans="1:48" s="53" customFormat="1" ht="15" customHeight="1" x14ac:dyDescent="0.25">
      <c r="A25" s="44"/>
      <c r="B25" s="45"/>
      <c r="C25" s="46"/>
      <c r="D25" s="47"/>
      <c r="E25" s="48"/>
      <c r="F25" s="49"/>
      <c r="G25" s="47"/>
      <c r="H25" s="48"/>
      <c r="I25" s="49"/>
      <c r="J25" s="47"/>
      <c r="K25" s="48"/>
      <c r="L25" s="46"/>
      <c r="M25" s="47"/>
      <c r="N25" s="48"/>
      <c r="O25" s="46"/>
      <c r="P25" s="47"/>
      <c r="Q25" s="16" t="str">
        <f t="shared" si="0"/>
        <v>GIMNAZIJA BELI MANASTIR</v>
      </c>
      <c r="R25" s="16" t="str">
        <f t="shared" si="1"/>
        <v>Osječko-baranjska</v>
      </c>
      <c r="S25" s="16" t="str">
        <f t="shared" si="2"/>
        <v>Beli Manastir</v>
      </c>
      <c r="T25" s="16" t="str">
        <f t="shared" si="3"/>
        <v>državna</v>
      </c>
      <c r="U25" s="16" t="str">
        <f t="shared" si="4"/>
        <v>gimnazija</v>
      </c>
      <c r="V25" s="16" t="str">
        <f t="shared" si="5"/>
        <v>14-001-501</v>
      </c>
      <c r="W25" s="16"/>
      <c r="X25" s="16"/>
      <c r="Y25" s="16"/>
      <c r="Z25" s="16"/>
      <c r="AA25" s="16"/>
      <c r="AB25" s="16"/>
      <c r="AC25" s="16"/>
      <c r="AD25" s="50"/>
      <c r="AE25" s="52"/>
      <c r="AF25" s="56"/>
      <c r="AG25" s="52"/>
      <c r="AH25" s="52"/>
      <c r="AI25" s="52"/>
      <c r="AJ25" s="52"/>
      <c r="AM25" s="54"/>
      <c r="AN25" s="55">
        <f t="shared" si="6"/>
        <v>0</v>
      </c>
    </row>
    <row r="26" spans="1:48" s="53" customFormat="1" ht="15" customHeight="1" x14ac:dyDescent="0.25">
      <c r="A26" s="44" t="s">
        <v>245</v>
      </c>
      <c r="B26" s="45">
        <v>1</v>
      </c>
      <c r="C26" s="49"/>
      <c r="D26" s="47">
        <v>18</v>
      </c>
      <c r="E26" s="48">
        <v>2</v>
      </c>
      <c r="F26" s="49"/>
      <c r="G26" s="47">
        <v>21</v>
      </c>
      <c r="H26" s="48">
        <v>1</v>
      </c>
      <c r="I26" s="49"/>
      <c r="J26" s="47">
        <v>18</v>
      </c>
      <c r="K26" s="48">
        <v>2</v>
      </c>
      <c r="L26" s="49"/>
      <c r="M26" s="47">
        <v>25</v>
      </c>
      <c r="N26" s="48"/>
      <c r="O26" s="49"/>
      <c r="P26" s="47"/>
      <c r="Q26" s="16" t="str">
        <f t="shared" si="0"/>
        <v>GIMNAZIJA BELI MANASTIR</v>
      </c>
      <c r="R26" s="16" t="str">
        <f t="shared" si="1"/>
        <v>Osječko-baranjska</v>
      </c>
      <c r="S26" s="16" t="str">
        <f t="shared" si="2"/>
        <v>Beli Manastir</v>
      </c>
      <c r="T26" s="16" t="str">
        <f t="shared" si="3"/>
        <v>državna</v>
      </c>
      <c r="U26" s="16" t="str">
        <f t="shared" si="4"/>
        <v>gimnazija</v>
      </c>
      <c r="V26" s="16" t="str">
        <f t="shared" si="5"/>
        <v>14-001-501</v>
      </c>
      <c r="W26" s="16"/>
      <c r="X26" s="16"/>
      <c r="Y26" s="16"/>
      <c r="Z26" s="16"/>
      <c r="AA26" s="16"/>
      <c r="AB26" s="16"/>
      <c r="AC26" s="16"/>
      <c r="AD26" s="50"/>
      <c r="AE26" s="52"/>
      <c r="AF26" s="56"/>
      <c r="AG26" s="52"/>
      <c r="AH26" s="52"/>
      <c r="AI26" s="52"/>
      <c r="AJ26" s="52"/>
      <c r="AM26" s="54"/>
      <c r="AN26" s="55">
        <f t="shared" si="6"/>
        <v>82</v>
      </c>
    </row>
    <row r="27" spans="1:48" s="53" customFormat="1" ht="15" customHeight="1" x14ac:dyDescent="0.25">
      <c r="A27" s="57"/>
      <c r="B27" s="45"/>
      <c r="C27" s="49"/>
      <c r="D27" s="47"/>
      <c r="E27" s="48"/>
      <c r="F27" s="49"/>
      <c r="G27" s="47"/>
      <c r="H27" s="48"/>
      <c r="I27" s="49"/>
      <c r="J27" s="47"/>
      <c r="K27" s="48"/>
      <c r="L27" s="49"/>
      <c r="M27" s="47"/>
      <c r="N27" s="48"/>
      <c r="O27" s="49"/>
      <c r="P27" s="47"/>
      <c r="Q27" s="16" t="str">
        <f t="shared" si="0"/>
        <v>GIMNAZIJA BELI MANASTIR</v>
      </c>
      <c r="R27" s="16" t="str">
        <f t="shared" si="1"/>
        <v>Osječko-baranjska</v>
      </c>
      <c r="S27" s="16" t="str">
        <f t="shared" si="2"/>
        <v>Beli Manastir</v>
      </c>
      <c r="T27" s="16" t="str">
        <f t="shared" si="3"/>
        <v>državna</v>
      </c>
      <c r="U27" s="16" t="str">
        <f t="shared" si="4"/>
        <v>gimnazija</v>
      </c>
      <c r="V27" s="16" t="str">
        <f t="shared" si="5"/>
        <v>14-001-501</v>
      </c>
      <c r="W27" s="16"/>
      <c r="X27" s="16"/>
      <c r="Y27" s="16"/>
      <c r="Z27" s="16"/>
      <c r="AA27" s="16"/>
      <c r="AB27" s="16"/>
      <c r="AC27" s="16"/>
      <c r="AD27" s="50"/>
      <c r="AE27" s="52"/>
      <c r="AF27" s="56"/>
      <c r="AG27" s="52"/>
      <c r="AH27" s="52"/>
      <c r="AI27" s="52"/>
      <c r="AJ27" s="52"/>
      <c r="AM27" s="54"/>
      <c r="AN27" s="55">
        <f t="shared" si="6"/>
        <v>0</v>
      </c>
    </row>
    <row r="28" spans="1:48" s="53" customFormat="1" ht="15" customHeight="1" x14ac:dyDescent="0.25">
      <c r="A28" s="44"/>
      <c r="B28" s="45"/>
      <c r="C28" s="46"/>
      <c r="D28" s="47"/>
      <c r="E28" s="48"/>
      <c r="F28" s="49"/>
      <c r="G28" s="47"/>
      <c r="H28" s="48"/>
      <c r="I28" s="49"/>
      <c r="J28" s="47"/>
      <c r="K28" s="48"/>
      <c r="L28" s="46"/>
      <c r="M28" s="47"/>
      <c r="N28" s="48"/>
      <c r="O28" s="46"/>
      <c r="P28" s="47"/>
      <c r="Q28" s="16" t="str">
        <f t="shared" si="0"/>
        <v>GIMNAZIJA BELI MANASTIR</v>
      </c>
      <c r="R28" s="16" t="str">
        <f t="shared" si="1"/>
        <v>Osječko-baranjska</v>
      </c>
      <c r="S28" s="16" t="str">
        <f t="shared" si="2"/>
        <v>Beli Manastir</v>
      </c>
      <c r="T28" s="16" t="str">
        <f t="shared" si="3"/>
        <v>državna</v>
      </c>
      <c r="U28" s="16" t="str">
        <f t="shared" si="4"/>
        <v>gimnazija</v>
      </c>
      <c r="V28" s="16" t="str">
        <f t="shared" si="5"/>
        <v>14-001-501</v>
      </c>
      <c r="W28" s="16"/>
      <c r="X28" s="16"/>
      <c r="Y28" s="16"/>
      <c r="Z28" s="16"/>
      <c r="AA28" s="16"/>
      <c r="AB28" s="16"/>
      <c r="AC28" s="16"/>
      <c r="AD28" s="50"/>
      <c r="AE28" s="52"/>
      <c r="AF28" s="56"/>
      <c r="AG28" s="52"/>
      <c r="AH28" s="52"/>
      <c r="AI28" s="52"/>
      <c r="AJ28" s="52"/>
      <c r="AM28" s="54"/>
      <c r="AN28" s="55">
        <f t="shared" si="6"/>
        <v>0</v>
      </c>
    </row>
    <row r="29" spans="1:48" s="53" customFormat="1" ht="15" customHeight="1" x14ac:dyDescent="0.25">
      <c r="A29" s="44"/>
      <c r="B29" s="45"/>
      <c r="C29" s="46"/>
      <c r="D29" s="47"/>
      <c r="E29" s="48"/>
      <c r="F29" s="49"/>
      <c r="G29" s="47"/>
      <c r="H29" s="48"/>
      <c r="I29" s="49"/>
      <c r="J29" s="47"/>
      <c r="K29" s="48"/>
      <c r="L29" s="46"/>
      <c r="M29" s="47"/>
      <c r="N29" s="48"/>
      <c r="O29" s="46"/>
      <c r="P29" s="47"/>
      <c r="Q29" s="16" t="str">
        <f t="shared" si="0"/>
        <v>GIMNAZIJA BELI MANASTIR</v>
      </c>
      <c r="R29" s="16" t="str">
        <f t="shared" si="1"/>
        <v>Osječko-baranjska</v>
      </c>
      <c r="S29" s="16" t="str">
        <f t="shared" si="2"/>
        <v>Beli Manastir</v>
      </c>
      <c r="T29" s="16" t="str">
        <f t="shared" si="3"/>
        <v>državna</v>
      </c>
      <c r="U29" s="16" t="str">
        <f t="shared" si="4"/>
        <v>gimnazija</v>
      </c>
      <c r="V29" s="16" t="str">
        <f t="shared" si="5"/>
        <v>14-001-501</v>
      </c>
      <c r="W29" s="16"/>
      <c r="X29" s="16"/>
      <c r="Y29" s="16"/>
      <c r="Z29" s="16"/>
      <c r="AA29" s="16"/>
      <c r="AB29" s="16"/>
      <c r="AC29" s="16"/>
      <c r="AD29" s="50"/>
      <c r="AE29" s="52"/>
      <c r="AF29" s="56"/>
      <c r="AG29" s="52"/>
      <c r="AH29" s="52"/>
      <c r="AI29" s="52"/>
      <c r="AJ29" s="52"/>
      <c r="AM29" s="54"/>
      <c r="AN29" s="55">
        <f t="shared" si="6"/>
        <v>0</v>
      </c>
    </row>
    <row r="30" spans="1:48" s="53" customFormat="1" ht="15" customHeight="1" x14ac:dyDescent="0.25">
      <c r="A30" s="44"/>
      <c r="B30" s="45"/>
      <c r="C30" s="46"/>
      <c r="D30" s="47"/>
      <c r="E30" s="48"/>
      <c r="F30" s="49"/>
      <c r="G30" s="47"/>
      <c r="H30" s="48"/>
      <c r="I30" s="49"/>
      <c r="J30" s="47"/>
      <c r="K30" s="48"/>
      <c r="L30" s="46"/>
      <c r="M30" s="47"/>
      <c r="N30" s="48"/>
      <c r="O30" s="46"/>
      <c r="P30" s="47"/>
      <c r="Q30" s="16" t="str">
        <f t="shared" si="0"/>
        <v>GIMNAZIJA BELI MANASTIR</v>
      </c>
      <c r="R30" s="16" t="str">
        <f t="shared" si="1"/>
        <v>Osječko-baranjska</v>
      </c>
      <c r="S30" s="16" t="str">
        <f t="shared" si="2"/>
        <v>Beli Manastir</v>
      </c>
      <c r="T30" s="16" t="str">
        <f t="shared" si="3"/>
        <v>državna</v>
      </c>
      <c r="U30" s="16" t="str">
        <f t="shared" si="4"/>
        <v>gimnazija</v>
      </c>
      <c r="V30" s="16" t="str">
        <f t="shared" si="5"/>
        <v>14-001-501</v>
      </c>
      <c r="W30" s="16"/>
      <c r="X30" s="16"/>
      <c r="Y30" s="16"/>
      <c r="Z30" s="16"/>
      <c r="AA30" s="16"/>
      <c r="AB30" s="16"/>
      <c r="AC30" s="16"/>
      <c r="AD30" s="50"/>
      <c r="AE30" s="52"/>
      <c r="AF30" s="56"/>
      <c r="AG30" s="52"/>
      <c r="AH30" s="52"/>
      <c r="AI30" s="52"/>
      <c r="AJ30" s="52"/>
      <c r="AM30" s="54"/>
      <c r="AN30" s="55">
        <f t="shared" si="6"/>
        <v>0</v>
      </c>
    </row>
    <row r="31" spans="1:48" s="53" customFormat="1" ht="15" customHeight="1" x14ac:dyDescent="0.25">
      <c r="A31" s="44"/>
      <c r="B31" s="45"/>
      <c r="C31" s="46"/>
      <c r="D31" s="47"/>
      <c r="E31" s="48"/>
      <c r="F31" s="49"/>
      <c r="G31" s="47"/>
      <c r="H31" s="48"/>
      <c r="I31" s="49"/>
      <c r="J31" s="47"/>
      <c r="K31" s="48"/>
      <c r="L31" s="46"/>
      <c r="M31" s="47"/>
      <c r="N31" s="48"/>
      <c r="O31" s="46"/>
      <c r="P31" s="47"/>
      <c r="Q31" s="16" t="str">
        <f t="shared" si="0"/>
        <v>GIMNAZIJA BELI MANASTIR</v>
      </c>
      <c r="R31" s="16" t="str">
        <f t="shared" si="1"/>
        <v>Osječko-baranjska</v>
      </c>
      <c r="S31" s="16" t="str">
        <f t="shared" si="2"/>
        <v>Beli Manastir</v>
      </c>
      <c r="T31" s="16" t="str">
        <f t="shared" si="3"/>
        <v>državna</v>
      </c>
      <c r="U31" s="16" t="str">
        <f t="shared" si="4"/>
        <v>gimnazija</v>
      </c>
      <c r="V31" s="16" t="str">
        <f t="shared" si="5"/>
        <v>14-001-501</v>
      </c>
      <c r="W31" s="16"/>
      <c r="X31" s="16"/>
      <c r="Y31" s="16"/>
      <c r="Z31" s="16"/>
      <c r="AA31" s="16"/>
      <c r="AB31" s="16"/>
      <c r="AC31" s="16"/>
      <c r="AD31" s="50"/>
      <c r="AE31" s="52"/>
      <c r="AF31" s="56"/>
      <c r="AG31" s="52"/>
      <c r="AH31" s="52"/>
      <c r="AI31" s="52"/>
      <c r="AJ31" s="52"/>
      <c r="AM31" s="54"/>
      <c r="AN31" s="55">
        <f t="shared" si="6"/>
        <v>0</v>
      </c>
    </row>
    <row r="32" spans="1:48" s="53" customFormat="1" ht="15" customHeight="1" x14ac:dyDescent="0.25">
      <c r="A32" s="44"/>
      <c r="B32" s="45"/>
      <c r="C32" s="46"/>
      <c r="D32" s="47"/>
      <c r="E32" s="48"/>
      <c r="F32" s="49"/>
      <c r="G32" s="47"/>
      <c r="H32" s="48"/>
      <c r="I32" s="49"/>
      <c r="J32" s="47"/>
      <c r="K32" s="48"/>
      <c r="L32" s="46"/>
      <c r="M32" s="47"/>
      <c r="N32" s="48"/>
      <c r="O32" s="46"/>
      <c r="P32" s="47"/>
      <c r="Q32" s="16" t="str">
        <f t="shared" si="0"/>
        <v>GIMNAZIJA BELI MANASTIR</v>
      </c>
      <c r="R32" s="16" t="str">
        <f t="shared" si="1"/>
        <v>Osječko-baranjska</v>
      </c>
      <c r="S32" s="16" t="str">
        <f t="shared" si="2"/>
        <v>Beli Manastir</v>
      </c>
      <c r="T32" s="16" t="str">
        <f t="shared" si="3"/>
        <v>državna</v>
      </c>
      <c r="U32" s="16" t="str">
        <f t="shared" si="4"/>
        <v>gimnazija</v>
      </c>
      <c r="V32" s="16" t="str">
        <f t="shared" si="5"/>
        <v>14-001-501</v>
      </c>
      <c r="W32" s="16"/>
      <c r="X32" s="16"/>
      <c r="Y32" s="16"/>
      <c r="Z32" s="16"/>
      <c r="AA32" s="16"/>
      <c r="AB32" s="16"/>
      <c r="AC32" s="16"/>
      <c r="AD32" s="50"/>
      <c r="AE32" s="52"/>
      <c r="AF32" s="56"/>
      <c r="AG32" s="52"/>
      <c r="AH32" s="52"/>
      <c r="AI32" s="52"/>
      <c r="AJ32" s="52"/>
      <c r="AM32" s="54"/>
      <c r="AN32" s="55">
        <f t="shared" si="6"/>
        <v>0</v>
      </c>
    </row>
    <row r="33" spans="1:40" s="53" customFormat="1" ht="15" customHeight="1" x14ac:dyDescent="0.25">
      <c r="A33" s="44"/>
      <c r="B33" s="45"/>
      <c r="C33" s="46"/>
      <c r="D33" s="47"/>
      <c r="E33" s="48"/>
      <c r="F33" s="49"/>
      <c r="G33" s="47"/>
      <c r="H33" s="48"/>
      <c r="I33" s="49"/>
      <c r="J33" s="47"/>
      <c r="K33" s="48"/>
      <c r="L33" s="46"/>
      <c r="M33" s="47"/>
      <c r="N33" s="48"/>
      <c r="O33" s="46"/>
      <c r="P33" s="47"/>
      <c r="Q33" s="16" t="str">
        <f t="shared" si="0"/>
        <v>GIMNAZIJA BELI MANASTIR</v>
      </c>
      <c r="R33" s="16" t="str">
        <f t="shared" si="1"/>
        <v>Osječko-baranjska</v>
      </c>
      <c r="S33" s="16" t="str">
        <f t="shared" si="2"/>
        <v>Beli Manastir</v>
      </c>
      <c r="T33" s="16" t="str">
        <f t="shared" si="3"/>
        <v>državna</v>
      </c>
      <c r="U33" s="16" t="str">
        <f t="shared" si="4"/>
        <v>gimnazija</v>
      </c>
      <c r="V33" s="16" t="str">
        <f t="shared" si="5"/>
        <v>14-001-501</v>
      </c>
      <c r="W33" s="16"/>
      <c r="X33" s="16"/>
      <c r="Y33" s="16"/>
      <c r="Z33" s="16"/>
      <c r="AA33" s="16"/>
      <c r="AB33" s="16"/>
      <c r="AC33" s="16"/>
      <c r="AD33" s="50"/>
      <c r="AE33" s="52"/>
      <c r="AF33" s="56"/>
      <c r="AG33" s="52"/>
      <c r="AH33" s="52"/>
      <c r="AI33" s="52"/>
      <c r="AJ33" s="52"/>
      <c r="AM33" s="54"/>
      <c r="AN33" s="55">
        <f t="shared" si="6"/>
        <v>0</v>
      </c>
    </row>
    <row r="34" spans="1:40" s="53" customFormat="1" ht="15" customHeight="1" x14ac:dyDescent="0.25">
      <c r="A34" s="44"/>
      <c r="B34" s="45"/>
      <c r="C34" s="46"/>
      <c r="D34" s="47"/>
      <c r="E34" s="48"/>
      <c r="F34" s="49"/>
      <c r="G34" s="47"/>
      <c r="H34" s="48"/>
      <c r="I34" s="49"/>
      <c r="J34" s="47"/>
      <c r="K34" s="48"/>
      <c r="L34" s="46"/>
      <c r="M34" s="47"/>
      <c r="N34" s="48"/>
      <c r="O34" s="46"/>
      <c r="P34" s="47"/>
      <c r="Q34" s="16" t="str">
        <f t="shared" si="0"/>
        <v>GIMNAZIJA BELI MANASTIR</v>
      </c>
      <c r="R34" s="16" t="str">
        <f t="shared" si="1"/>
        <v>Osječko-baranjska</v>
      </c>
      <c r="S34" s="16" t="str">
        <f t="shared" si="2"/>
        <v>Beli Manastir</v>
      </c>
      <c r="T34" s="16" t="str">
        <f t="shared" si="3"/>
        <v>državna</v>
      </c>
      <c r="U34" s="16" t="str">
        <f t="shared" si="4"/>
        <v>gimnazija</v>
      </c>
      <c r="V34" s="16" t="str">
        <f t="shared" si="5"/>
        <v>14-001-501</v>
      </c>
      <c r="W34" s="16"/>
      <c r="X34" s="16"/>
      <c r="Y34" s="16"/>
      <c r="Z34" s="16"/>
      <c r="AA34" s="16"/>
      <c r="AB34" s="16"/>
      <c r="AC34" s="16"/>
      <c r="AD34" s="50"/>
      <c r="AE34" s="52"/>
      <c r="AF34" s="56"/>
      <c r="AG34" s="52"/>
      <c r="AH34" s="52"/>
      <c r="AI34" s="52"/>
      <c r="AJ34" s="52"/>
      <c r="AM34" s="54"/>
      <c r="AN34" s="55">
        <f t="shared" si="6"/>
        <v>0</v>
      </c>
    </row>
    <row r="35" spans="1:40" s="53" customFormat="1" ht="15" customHeight="1" x14ac:dyDescent="0.25">
      <c r="A35" s="44"/>
      <c r="B35" s="45"/>
      <c r="C35" s="46"/>
      <c r="D35" s="47"/>
      <c r="E35" s="48"/>
      <c r="F35" s="49"/>
      <c r="G35" s="47"/>
      <c r="H35" s="48"/>
      <c r="I35" s="49"/>
      <c r="J35" s="47"/>
      <c r="K35" s="48"/>
      <c r="L35" s="46"/>
      <c r="M35" s="47"/>
      <c r="N35" s="48"/>
      <c r="O35" s="46"/>
      <c r="P35" s="47"/>
      <c r="Q35" s="16" t="str">
        <f t="shared" si="0"/>
        <v>GIMNAZIJA BELI MANASTIR</v>
      </c>
      <c r="R35" s="16" t="str">
        <f t="shared" si="1"/>
        <v>Osječko-baranjska</v>
      </c>
      <c r="S35" s="16" t="str">
        <f t="shared" si="2"/>
        <v>Beli Manastir</v>
      </c>
      <c r="T35" s="16" t="str">
        <f t="shared" si="3"/>
        <v>državna</v>
      </c>
      <c r="U35" s="16" t="str">
        <f t="shared" si="4"/>
        <v>gimnazija</v>
      </c>
      <c r="V35" s="16" t="str">
        <f t="shared" si="5"/>
        <v>14-001-501</v>
      </c>
      <c r="W35" s="16"/>
      <c r="X35" s="16"/>
      <c r="Y35" s="16"/>
      <c r="Z35" s="16"/>
      <c r="AA35" s="16"/>
      <c r="AB35" s="16"/>
      <c r="AC35" s="16"/>
      <c r="AD35" s="50"/>
      <c r="AE35" s="52"/>
      <c r="AF35" s="56"/>
      <c r="AG35" s="52"/>
      <c r="AH35" s="52"/>
      <c r="AI35" s="52"/>
      <c r="AJ35" s="52"/>
      <c r="AM35" s="54"/>
      <c r="AN35" s="55">
        <f t="shared" si="6"/>
        <v>0</v>
      </c>
    </row>
    <row r="36" spans="1:40" s="53" customFormat="1" ht="15" customHeight="1" x14ac:dyDescent="0.25">
      <c r="A36" s="44"/>
      <c r="B36" s="45"/>
      <c r="C36" s="46"/>
      <c r="D36" s="47"/>
      <c r="E36" s="48"/>
      <c r="F36" s="49"/>
      <c r="G36" s="47"/>
      <c r="H36" s="48"/>
      <c r="I36" s="49"/>
      <c r="J36" s="47"/>
      <c r="K36" s="48"/>
      <c r="L36" s="46"/>
      <c r="M36" s="47"/>
      <c r="N36" s="48"/>
      <c r="O36" s="46"/>
      <c r="P36" s="47"/>
      <c r="Q36" s="16" t="str">
        <f t="shared" si="0"/>
        <v>GIMNAZIJA BELI MANASTIR</v>
      </c>
      <c r="R36" s="16" t="str">
        <f t="shared" si="1"/>
        <v>Osječko-baranjska</v>
      </c>
      <c r="S36" s="16" t="str">
        <f t="shared" si="2"/>
        <v>Beli Manastir</v>
      </c>
      <c r="T36" s="16" t="str">
        <f t="shared" si="3"/>
        <v>državna</v>
      </c>
      <c r="U36" s="16" t="str">
        <f t="shared" si="4"/>
        <v>gimnazija</v>
      </c>
      <c r="V36" s="16" t="str">
        <f t="shared" si="5"/>
        <v>14-001-501</v>
      </c>
      <c r="W36" s="16"/>
      <c r="X36" s="16"/>
      <c r="Y36" s="16"/>
      <c r="Z36" s="16"/>
      <c r="AA36" s="16"/>
      <c r="AB36" s="16"/>
      <c r="AC36" s="16"/>
      <c r="AD36" s="50"/>
      <c r="AE36" s="52"/>
      <c r="AF36" s="56"/>
      <c r="AG36" s="52"/>
      <c r="AH36" s="52"/>
      <c r="AI36" s="52"/>
      <c r="AJ36" s="52"/>
      <c r="AM36" s="54"/>
      <c r="AN36" s="55">
        <f t="shared" si="6"/>
        <v>0</v>
      </c>
    </row>
    <row r="37" spans="1:40" s="53" customFormat="1" ht="15" customHeight="1" x14ac:dyDescent="0.25">
      <c r="A37" s="44"/>
      <c r="B37" s="45"/>
      <c r="C37" s="46"/>
      <c r="D37" s="47"/>
      <c r="E37" s="48"/>
      <c r="F37" s="49"/>
      <c r="G37" s="47"/>
      <c r="H37" s="48"/>
      <c r="I37" s="49"/>
      <c r="J37" s="47"/>
      <c r="K37" s="48"/>
      <c r="L37" s="46"/>
      <c r="M37" s="47"/>
      <c r="N37" s="48"/>
      <c r="O37" s="46"/>
      <c r="P37" s="47"/>
      <c r="Q37" s="16" t="str">
        <f t="shared" si="0"/>
        <v>GIMNAZIJA BELI MANASTIR</v>
      </c>
      <c r="R37" s="16" t="str">
        <f t="shared" si="1"/>
        <v>Osječko-baranjska</v>
      </c>
      <c r="S37" s="16" t="str">
        <f t="shared" si="2"/>
        <v>Beli Manastir</v>
      </c>
      <c r="T37" s="16" t="str">
        <f t="shared" si="3"/>
        <v>državna</v>
      </c>
      <c r="U37" s="16" t="str">
        <f t="shared" si="4"/>
        <v>gimnazija</v>
      </c>
      <c r="V37" s="16" t="str">
        <f t="shared" si="5"/>
        <v>14-001-501</v>
      </c>
      <c r="W37" s="16"/>
      <c r="X37" s="16"/>
      <c r="Y37" s="16"/>
      <c r="Z37" s="16"/>
      <c r="AA37" s="16"/>
      <c r="AB37" s="16"/>
      <c r="AC37" s="16"/>
      <c r="AD37" s="50"/>
      <c r="AE37" s="52"/>
      <c r="AF37" s="56"/>
      <c r="AG37" s="52"/>
      <c r="AH37" s="52"/>
      <c r="AI37" s="52"/>
      <c r="AJ37" s="52"/>
      <c r="AM37" s="54"/>
      <c r="AN37" s="55">
        <f t="shared" si="6"/>
        <v>0</v>
      </c>
    </row>
    <row r="38" spans="1:40" s="53" customFormat="1" ht="15" customHeight="1" x14ac:dyDescent="0.25">
      <c r="A38" s="44"/>
      <c r="B38" s="45"/>
      <c r="C38" s="46"/>
      <c r="D38" s="47"/>
      <c r="E38" s="48"/>
      <c r="F38" s="49"/>
      <c r="G38" s="47"/>
      <c r="H38" s="48"/>
      <c r="I38" s="49"/>
      <c r="J38" s="47"/>
      <c r="K38" s="48"/>
      <c r="L38" s="46"/>
      <c r="M38" s="47"/>
      <c r="N38" s="48"/>
      <c r="O38" s="46"/>
      <c r="P38" s="47"/>
      <c r="Q38" s="16" t="str">
        <f t="shared" si="0"/>
        <v>GIMNAZIJA BELI MANASTIR</v>
      </c>
      <c r="R38" s="16" t="str">
        <f t="shared" si="1"/>
        <v>Osječko-baranjska</v>
      </c>
      <c r="S38" s="16" t="str">
        <f t="shared" si="2"/>
        <v>Beli Manastir</v>
      </c>
      <c r="T38" s="16" t="str">
        <f t="shared" si="3"/>
        <v>državna</v>
      </c>
      <c r="U38" s="16" t="str">
        <f t="shared" si="4"/>
        <v>gimnazija</v>
      </c>
      <c r="V38" s="16" t="str">
        <f t="shared" si="5"/>
        <v>14-001-501</v>
      </c>
      <c r="W38" s="16"/>
      <c r="X38" s="16"/>
      <c r="Y38" s="16"/>
      <c r="Z38" s="16"/>
      <c r="AA38" s="16"/>
      <c r="AB38" s="16"/>
      <c r="AC38" s="16"/>
      <c r="AD38" s="50"/>
      <c r="AE38" s="52"/>
      <c r="AF38" s="56"/>
      <c r="AG38" s="52"/>
      <c r="AH38" s="52"/>
      <c r="AI38" s="52"/>
      <c r="AJ38" s="52"/>
      <c r="AM38" s="54"/>
      <c r="AN38" s="55">
        <f t="shared" si="6"/>
        <v>0</v>
      </c>
    </row>
    <row r="39" spans="1:40" s="53" customFormat="1" ht="15" customHeight="1" x14ac:dyDescent="0.25">
      <c r="A39" s="44"/>
      <c r="B39" s="45"/>
      <c r="C39" s="46"/>
      <c r="D39" s="47"/>
      <c r="E39" s="48"/>
      <c r="F39" s="49"/>
      <c r="G39" s="47"/>
      <c r="H39" s="48"/>
      <c r="I39" s="49"/>
      <c r="J39" s="47"/>
      <c r="K39" s="48"/>
      <c r="L39" s="46"/>
      <c r="M39" s="47"/>
      <c r="N39" s="48"/>
      <c r="O39" s="46"/>
      <c r="P39" s="47"/>
      <c r="Q39" s="16" t="str">
        <f t="shared" si="0"/>
        <v>GIMNAZIJA BELI MANASTIR</v>
      </c>
      <c r="R39" s="16" t="str">
        <f t="shared" si="1"/>
        <v>Osječko-baranjska</v>
      </c>
      <c r="S39" s="16" t="str">
        <f t="shared" si="2"/>
        <v>Beli Manastir</v>
      </c>
      <c r="T39" s="16" t="str">
        <f t="shared" si="3"/>
        <v>državna</v>
      </c>
      <c r="U39" s="16" t="str">
        <f t="shared" si="4"/>
        <v>gimnazija</v>
      </c>
      <c r="V39" s="16" t="str">
        <f t="shared" si="5"/>
        <v>14-001-501</v>
      </c>
      <c r="W39" s="16"/>
      <c r="X39" s="16"/>
      <c r="Y39" s="16"/>
      <c r="Z39" s="16"/>
      <c r="AA39" s="16"/>
      <c r="AB39" s="16"/>
      <c r="AC39" s="16"/>
      <c r="AD39" s="50"/>
      <c r="AE39" s="52"/>
      <c r="AF39" s="56"/>
      <c r="AG39" s="52"/>
      <c r="AH39" s="52"/>
      <c r="AI39" s="52"/>
      <c r="AJ39" s="52"/>
      <c r="AM39" s="54"/>
      <c r="AN39" s="55">
        <f t="shared" si="6"/>
        <v>0</v>
      </c>
    </row>
    <row r="40" spans="1:40" s="53" customFormat="1" ht="15" customHeight="1" x14ac:dyDescent="0.25">
      <c r="A40" s="44"/>
      <c r="B40" s="45"/>
      <c r="C40" s="46"/>
      <c r="D40" s="47"/>
      <c r="E40" s="48"/>
      <c r="F40" s="49"/>
      <c r="G40" s="47"/>
      <c r="H40" s="48"/>
      <c r="I40" s="49"/>
      <c r="J40" s="47"/>
      <c r="K40" s="48"/>
      <c r="L40" s="46"/>
      <c r="M40" s="47"/>
      <c r="N40" s="48"/>
      <c r="O40" s="46"/>
      <c r="P40" s="47"/>
      <c r="Q40" s="16" t="str">
        <f t="shared" si="0"/>
        <v>GIMNAZIJA BELI MANASTIR</v>
      </c>
      <c r="R40" s="16" t="str">
        <f t="shared" si="1"/>
        <v>Osječko-baranjska</v>
      </c>
      <c r="S40" s="16" t="str">
        <f t="shared" si="2"/>
        <v>Beli Manastir</v>
      </c>
      <c r="T40" s="16" t="str">
        <f t="shared" si="3"/>
        <v>državna</v>
      </c>
      <c r="U40" s="16" t="str">
        <f t="shared" si="4"/>
        <v>gimnazija</v>
      </c>
      <c r="V40" s="16" t="str">
        <f t="shared" si="5"/>
        <v>14-001-501</v>
      </c>
      <c r="W40" s="16"/>
      <c r="X40" s="16"/>
      <c r="Y40" s="16"/>
      <c r="Z40" s="16"/>
      <c r="AA40" s="16"/>
      <c r="AB40" s="16"/>
      <c r="AC40" s="16"/>
      <c r="AD40" s="50"/>
      <c r="AE40" s="52"/>
      <c r="AF40" s="56"/>
      <c r="AG40" s="52"/>
      <c r="AH40" s="52"/>
      <c r="AI40" s="52"/>
      <c r="AJ40" s="52"/>
      <c r="AM40" s="54"/>
      <c r="AN40" s="55">
        <f t="shared" si="6"/>
        <v>0</v>
      </c>
    </row>
    <row r="41" spans="1:40" s="53" customFormat="1" ht="15" customHeight="1" x14ac:dyDescent="0.25">
      <c r="A41" s="44"/>
      <c r="B41" s="45"/>
      <c r="C41" s="46"/>
      <c r="D41" s="47"/>
      <c r="E41" s="48"/>
      <c r="F41" s="49"/>
      <c r="G41" s="47"/>
      <c r="H41" s="48"/>
      <c r="I41" s="49"/>
      <c r="J41" s="47"/>
      <c r="K41" s="48"/>
      <c r="L41" s="46"/>
      <c r="M41" s="47"/>
      <c r="N41" s="48"/>
      <c r="O41" s="46"/>
      <c r="P41" s="47"/>
      <c r="Q41" s="16" t="str">
        <f t="shared" si="0"/>
        <v>GIMNAZIJA BELI MANASTIR</v>
      </c>
      <c r="R41" s="16" t="str">
        <f t="shared" si="1"/>
        <v>Osječko-baranjska</v>
      </c>
      <c r="S41" s="16" t="str">
        <f t="shared" si="2"/>
        <v>Beli Manastir</v>
      </c>
      <c r="T41" s="16" t="str">
        <f t="shared" si="3"/>
        <v>državna</v>
      </c>
      <c r="U41" s="16" t="str">
        <f t="shared" si="4"/>
        <v>gimnazija</v>
      </c>
      <c r="V41" s="16" t="str">
        <f t="shared" si="5"/>
        <v>14-001-501</v>
      </c>
      <c r="W41" s="16"/>
      <c r="X41" s="16"/>
      <c r="Y41" s="16"/>
      <c r="Z41" s="16"/>
      <c r="AA41" s="16"/>
      <c r="AB41" s="16"/>
      <c r="AC41" s="16"/>
      <c r="AD41" s="50"/>
      <c r="AE41" s="52"/>
      <c r="AF41" s="56"/>
      <c r="AG41" s="52"/>
      <c r="AH41" s="52"/>
      <c r="AI41" s="52"/>
      <c r="AJ41" s="52"/>
      <c r="AM41" s="54"/>
      <c r="AN41" s="55">
        <f t="shared" si="6"/>
        <v>0</v>
      </c>
    </row>
    <row r="42" spans="1:40" s="53" customFormat="1" ht="15" customHeight="1" x14ac:dyDescent="0.25">
      <c r="A42" s="44"/>
      <c r="B42" s="45"/>
      <c r="C42" s="46"/>
      <c r="D42" s="47"/>
      <c r="E42" s="48"/>
      <c r="F42" s="49"/>
      <c r="G42" s="47"/>
      <c r="H42" s="48"/>
      <c r="I42" s="49"/>
      <c r="J42" s="47"/>
      <c r="K42" s="48"/>
      <c r="L42" s="46"/>
      <c r="M42" s="47"/>
      <c r="N42" s="48"/>
      <c r="O42" s="46"/>
      <c r="P42" s="47"/>
      <c r="Q42" s="16" t="str">
        <f t="shared" si="0"/>
        <v>GIMNAZIJA BELI MANASTIR</v>
      </c>
      <c r="R42" s="16" t="str">
        <f t="shared" si="1"/>
        <v>Osječko-baranjska</v>
      </c>
      <c r="S42" s="16" t="str">
        <f t="shared" si="2"/>
        <v>Beli Manastir</v>
      </c>
      <c r="T42" s="16" t="str">
        <f t="shared" si="3"/>
        <v>državna</v>
      </c>
      <c r="U42" s="16" t="str">
        <f t="shared" si="4"/>
        <v>gimnazija</v>
      </c>
      <c r="V42" s="16" t="str">
        <f t="shared" si="5"/>
        <v>14-001-501</v>
      </c>
      <c r="W42" s="16"/>
      <c r="X42" s="16"/>
      <c r="Y42" s="16"/>
      <c r="Z42" s="16"/>
      <c r="AA42" s="16"/>
      <c r="AB42" s="16"/>
      <c r="AC42" s="16"/>
      <c r="AD42" s="50"/>
      <c r="AE42" s="52"/>
      <c r="AF42" s="56"/>
      <c r="AG42" s="52"/>
      <c r="AH42" s="52"/>
      <c r="AI42" s="52"/>
      <c r="AJ42" s="52"/>
      <c r="AM42" s="54"/>
      <c r="AN42" s="55">
        <f t="shared" si="6"/>
        <v>0</v>
      </c>
    </row>
    <row r="43" spans="1:40" s="53" customFormat="1" ht="15" customHeight="1" x14ac:dyDescent="0.25">
      <c r="A43" s="44"/>
      <c r="B43" s="45"/>
      <c r="C43" s="46"/>
      <c r="D43" s="47"/>
      <c r="E43" s="48"/>
      <c r="F43" s="49"/>
      <c r="G43" s="47"/>
      <c r="H43" s="48"/>
      <c r="I43" s="49"/>
      <c r="J43" s="47"/>
      <c r="K43" s="48"/>
      <c r="L43" s="46"/>
      <c r="M43" s="47"/>
      <c r="N43" s="48"/>
      <c r="O43" s="46"/>
      <c r="P43" s="47"/>
      <c r="Q43" s="16" t="str">
        <f t="shared" si="0"/>
        <v>GIMNAZIJA BELI MANASTIR</v>
      </c>
      <c r="R43" s="16" t="str">
        <f t="shared" si="1"/>
        <v>Osječko-baranjska</v>
      </c>
      <c r="S43" s="16" t="str">
        <f t="shared" si="2"/>
        <v>Beli Manastir</v>
      </c>
      <c r="T43" s="16" t="str">
        <f t="shared" si="3"/>
        <v>državna</v>
      </c>
      <c r="U43" s="16" t="str">
        <f t="shared" si="4"/>
        <v>gimnazija</v>
      </c>
      <c r="V43" s="16" t="str">
        <f t="shared" si="5"/>
        <v>14-001-501</v>
      </c>
      <c r="W43" s="16"/>
      <c r="X43" s="16"/>
      <c r="Y43" s="16"/>
      <c r="Z43" s="16"/>
      <c r="AA43" s="16"/>
      <c r="AB43" s="16"/>
      <c r="AC43" s="16"/>
      <c r="AD43" s="50"/>
      <c r="AE43" s="52"/>
      <c r="AF43" s="56"/>
      <c r="AG43" s="52"/>
      <c r="AH43" s="52"/>
      <c r="AI43" s="52"/>
      <c r="AJ43" s="52"/>
      <c r="AM43" s="54"/>
      <c r="AN43" s="55">
        <f t="shared" si="6"/>
        <v>0</v>
      </c>
    </row>
    <row r="44" spans="1:40" s="53" customFormat="1" ht="15" customHeight="1" x14ac:dyDescent="0.25">
      <c r="A44" s="44"/>
      <c r="B44" s="45"/>
      <c r="C44" s="46"/>
      <c r="D44" s="47"/>
      <c r="E44" s="48"/>
      <c r="F44" s="49"/>
      <c r="G44" s="47"/>
      <c r="H44" s="48"/>
      <c r="I44" s="49"/>
      <c r="J44" s="47"/>
      <c r="K44" s="48"/>
      <c r="L44" s="46"/>
      <c r="M44" s="47"/>
      <c r="N44" s="48"/>
      <c r="O44" s="46"/>
      <c r="P44" s="47"/>
      <c r="Q44" s="16" t="str">
        <f t="shared" si="0"/>
        <v>GIMNAZIJA BELI MANASTIR</v>
      </c>
      <c r="R44" s="16" t="str">
        <f t="shared" si="1"/>
        <v>Osječko-baranjska</v>
      </c>
      <c r="S44" s="16" t="str">
        <f t="shared" si="2"/>
        <v>Beli Manastir</v>
      </c>
      <c r="T44" s="16" t="str">
        <f t="shared" si="3"/>
        <v>državna</v>
      </c>
      <c r="U44" s="16" t="str">
        <f t="shared" si="4"/>
        <v>gimnazija</v>
      </c>
      <c r="V44" s="16" t="str">
        <f t="shared" si="5"/>
        <v>14-001-501</v>
      </c>
      <c r="W44" s="16"/>
      <c r="X44" s="16"/>
      <c r="Y44" s="16"/>
      <c r="Z44" s="16"/>
      <c r="AA44" s="16"/>
      <c r="AB44" s="16"/>
      <c r="AC44" s="16"/>
      <c r="AD44" s="50"/>
      <c r="AE44" s="52"/>
      <c r="AF44" s="56"/>
      <c r="AG44" s="52"/>
      <c r="AH44" s="52"/>
      <c r="AI44" s="52"/>
      <c r="AJ44" s="52"/>
      <c r="AM44" s="54"/>
      <c r="AN44" s="55">
        <f t="shared" si="6"/>
        <v>0</v>
      </c>
    </row>
    <row r="45" spans="1:40" s="53" customFormat="1" ht="15" customHeight="1" x14ac:dyDescent="0.25">
      <c r="A45" s="44"/>
      <c r="B45" s="45"/>
      <c r="C45" s="46"/>
      <c r="D45" s="47"/>
      <c r="E45" s="48"/>
      <c r="F45" s="49"/>
      <c r="G45" s="47"/>
      <c r="H45" s="48"/>
      <c r="I45" s="49"/>
      <c r="J45" s="47"/>
      <c r="K45" s="48"/>
      <c r="L45" s="46"/>
      <c r="M45" s="47"/>
      <c r="N45" s="48"/>
      <c r="O45" s="46"/>
      <c r="P45" s="47"/>
      <c r="Q45" s="16" t="str">
        <f t="shared" si="0"/>
        <v>GIMNAZIJA BELI MANASTIR</v>
      </c>
      <c r="R45" s="16" t="str">
        <f t="shared" si="1"/>
        <v>Osječko-baranjska</v>
      </c>
      <c r="S45" s="16" t="str">
        <f t="shared" si="2"/>
        <v>Beli Manastir</v>
      </c>
      <c r="T45" s="16" t="str">
        <f t="shared" si="3"/>
        <v>državna</v>
      </c>
      <c r="U45" s="16" t="str">
        <f t="shared" si="4"/>
        <v>gimnazija</v>
      </c>
      <c r="V45" s="16" t="str">
        <f t="shared" si="5"/>
        <v>14-001-501</v>
      </c>
      <c r="W45" s="16"/>
      <c r="X45" s="16"/>
      <c r="Y45" s="16"/>
      <c r="Z45" s="16"/>
      <c r="AA45" s="16"/>
      <c r="AB45" s="16"/>
      <c r="AC45" s="16"/>
      <c r="AD45" s="50"/>
      <c r="AE45" s="52"/>
      <c r="AF45" s="56"/>
      <c r="AG45" s="52"/>
      <c r="AH45" s="52"/>
      <c r="AI45" s="52"/>
      <c r="AJ45" s="52"/>
      <c r="AM45" s="54"/>
      <c r="AN45" s="55">
        <f t="shared" si="6"/>
        <v>0</v>
      </c>
    </row>
    <row r="46" spans="1:40" s="53" customFormat="1" ht="15" customHeight="1" x14ac:dyDescent="0.25">
      <c r="A46" s="44"/>
      <c r="B46" s="45"/>
      <c r="C46" s="46"/>
      <c r="D46" s="47"/>
      <c r="E46" s="48"/>
      <c r="F46" s="49"/>
      <c r="G46" s="47"/>
      <c r="H46" s="48"/>
      <c r="I46" s="49"/>
      <c r="J46" s="47"/>
      <c r="K46" s="48"/>
      <c r="L46" s="46"/>
      <c r="M46" s="47"/>
      <c r="N46" s="48"/>
      <c r="O46" s="46"/>
      <c r="P46" s="47"/>
      <c r="Q46" s="16" t="str">
        <f t="shared" si="0"/>
        <v>GIMNAZIJA BELI MANASTIR</v>
      </c>
      <c r="R46" s="16" t="str">
        <f t="shared" si="1"/>
        <v>Osječko-baranjska</v>
      </c>
      <c r="S46" s="16" t="str">
        <f t="shared" si="2"/>
        <v>Beli Manastir</v>
      </c>
      <c r="T46" s="16" t="str">
        <f t="shared" si="3"/>
        <v>državna</v>
      </c>
      <c r="U46" s="16" t="str">
        <f t="shared" si="4"/>
        <v>gimnazija</v>
      </c>
      <c r="V46" s="16" t="str">
        <f t="shared" si="5"/>
        <v>14-001-501</v>
      </c>
      <c r="W46" s="16"/>
      <c r="X46" s="16"/>
      <c r="Y46" s="16"/>
      <c r="Z46" s="16"/>
      <c r="AA46" s="16"/>
      <c r="AB46" s="16"/>
      <c r="AC46" s="16"/>
      <c r="AD46" s="50"/>
      <c r="AE46" s="52"/>
      <c r="AF46" s="56"/>
      <c r="AG46" s="52"/>
      <c r="AH46" s="52"/>
      <c r="AI46" s="52"/>
      <c r="AJ46" s="52"/>
      <c r="AM46" s="54"/>
      <c r="AN46" s="55">
        <f t="shared" si="6"/>
        <v>0</v>
      </c>
    </row>
    <row r="47" spans="1:40" s="53" customFormat="1" ht="15" customHeight="1" x14ac:dyDescent="0.25">
      <c r="A47" s="44"/>
      <c r="B47" s="45"/>
      <c r="C47" s="46"/>
      <c r="D47" s="47"/>
      <c r="E47" s="48"/>
      <c r="F47" s="49"/>
      <c r="G47" s="47"/>
      <c r="H47" s="48"/>
      <c r="I47" s="49"/>
      <c r="J47" s="47"/>
      <c r="K47" s="48"/>
      <c r="L47" s="46"/>
      <c r="M47" s="47"/>
      <c r="N47" s="48"/>
      <c r="O47" s="46"/>
      <c r="P47" s="47"/>
      <c r="Q47" s="16" t="str">
        <f t="shared" si="0"/>
        <v>GIMNAZIJA BELI MANASTIR</v>
      </c>
      <c r="R47" s="16" t="str">
        <f t="shared" si="1"/>
        <v>Osječko-baranjska</v>
      </c>
      <c r="S47" s="16" t="str">
        <f t="shared" si="2"/>
        <v>Beli Manastir</v>
      </c>
      <c r="T47" s="16" t="str">
        <f t="shared" si="3"/>
        <v>državna</v>
      </c>
      <c r="U47" s="16" t="str">
        <f t="shared" si="4"/>
        <v>gimnazija</v>
      </c>
      <c r="V47" s="16" t="str">
        <f t="shared" si="5"/>
        <v>14-001-501</v>
      </c>
      <c r="W47" s="16"/>
      <c r="X47" s="16"/>
      <c r="Y47" s="16"/>
      <c r="Z47" s="16"/>
      <c r="AA47" s="16"/>
      <c r="AB47" s="16"/>
      <c r="AC47" s="16"/>
      <c r="AD47" s="50"/>
      <c r="AE47" s="52"/>
      <c r="AF47" s="56"/>
      <c r="AG47" s="52"/>
      <c r="AH47" s="52"/>
      <c r="AI47" s="52"/>
      <c r="AJ47" s="52"/>
      <c r="AM47" s="54"/>
      <c r="AN47" s="55">
        <f t="shared" si="6"/>
        <v>0</v>
      </c>
    </row>
    <row r="48" spans="1:40" s="53" customFormat="1" ht="15" customHeight="1" x14ac:dyDescent="0.25">
      <c r="A48" s="44"/>
      <c r="B48" s="45"/>
      <c r="C48" s="46"/>
      <c r="D48" s="47"/>
      <c r="E48" s="48"/>
      <c r="F48" s="49"/>
      <c r="G48" s="47"/>
      <c r="H48" s="48"/>
      <c r="I48" s="49"/>
      <c r="J48" s="47"/>
      <c r="K48" s="48"/>
      <c r="L48" s="46"/>
      <c r="M48" s="47"/>
      <c r="N48" s="48"/>
      <c r="O48" s="46"/>
      <c r="P48" s="47"/>
      <c r="Q48" s="16" t="str">
        <f t="shared" si="0"/>
        <v>GIMNAZIJA BELI MANASTIR</v>
      </c>
      <c r="R48" s="16" t="str">
        <f t="shared" si="1"/>
        <v>Osječko-baranjska</v>
      </c>
      <c r="S48" s="16" t="str">
        <f t="shared" si="2"/>
        <v>Beli Manastir</v>
      </c>
      <c r="T48" s="16" t="str">
        <f t="shared" si="3"/>
        <v>državna</v>
      </c>
      <c r="U48" s="16" t="str">
        <f t="shared" si="4"/>
        <v>gimnazija</v>
      </c>
      <c r="V48" s="16" t="str">
        <f t="shared" si="5"/>
        <v>14-001-501</v>
      </c>
      <c r="W48" s="16"/>
      <c r="X48" s="16"/>
      <c r="Y48" s="16"/>
      <c r="Z48" s="16"/>
      <c r="AA48" s="16"/>
      <c r="AB48" s="16"/>
      <c r="AC48" s="16"/>
      <c r="AD48" s="50"/>
      <c r="AE48" s="52"/>
      <c r="AF48" s="56"/>
      <c r="AG48" s="52"/>
      <c r="AH48" s="52"/>
      <c r="AI48" s="52"/>
      <c r="AJ48" s="52"/>
      <c r="AM48" s="54"/>
      <c r="AN48" s="55">
        <f t="shared" si="6"/>
        <v>0</v>
      </c>
    </row>
    <row r="49" spans="1:40" s="53" customFormat="1" ht="15" customHeight="1" x14ac:dyDescent="0.25">
      <c r="A49" s="44"/>
      <c r="B49" s="45"/>
      <c r="C49" s="46"/>
      <c r="D49" s="47"/>
      <c r="E49" s="48"/>
      <c r="F49" s="49"/>
      <c r="G49" s="47"/>
      <c r="H49" s="48"/>
      <c r="I49" s="49"/>
      <c r="J49" s="47"/>
      <c r="K49" s="48"/>
      <c r="L49" s="46"/>
      <c r="M49" s="47"/>
      <c r="N49" s="48"/>
      <c r="O49" s="46"/>
      <c r="P49" s="47"/>
      <c r="Q49" s="16" t="str">
        <f t="shared" si="0"/>
        <v>GIMNAZIJA BELI MANASTIR</v>
      </c>
      <c r="R49" s="16" t="str">
        <f t="shared" si="1"/>
        <v>Osječko-baranjska</v>
      </c>
      <c r="S49" s="16" t="str">
        <f t="shared" si="2"/>
        <v>Beli Manastir</v>
      </c>
      <c r="T49" s="16" t="str">
        <f t="shared" si="3"/>
        <v>državna</v>
      </c>
      <c r="U49" s="16" t="str">
        <f t="shared" si="4"/>
        <v>gimnazija</v>
      </c>
      <c r="V49" s="16" t="str">
        <f t="shared" si="5"/>
        <v>14-001-501</v>
      </c>
      <c r="W49" s="16"/>
      <c r="X49" s="16"/>
      <c r="Y49" s="16"/>
      <c r="Z49" s="16"/>
      <c r="AA49" s="16"/>
      <c r="AB49" s="16"/>
      <c r="AC49" s="16"/>
      <c r="AD49" s="50"/>
      <c r="AE49" s="52"/>
      <c r="AF49" s="56"/>
      <c r="AG49" s="52"/>
      <c r="AH49" s="52"/>
      <c r="AI49" s="52"/>
      <c r="AJ49" s="52"/>
      <c r="AM49" s="54"/>
      <c r="AN49" s="55">
        <f t="shared" si="6"/>
        <v>0</v>
      </c>
    </row>
    <row r="50" spans="1:40" s="53" customFormat="1" ht="15" customHeight="1" x14ac:dyDescent="0.25">
      <c r="A50" s="44"/>
      <c r="B50" s="45"/>
      <c r="C50" s="46"/>
      <c r="D50" s="47"/>
      <c r="E50" s="48"/>
      <c r="F50" s="49"/>
      <c r="G50" s="47"/>
      <c r="H50" s="48"/>
      <c r="I50" s="49"/>
      <c r="J50" s="47"/>
      <c r="K50" s="48"/>
      <c r="L50" s="46"/>
      <c r="M50" s="47"/>
      <c r="N50" s="48"/>
      <c r="O50" s="46"/>
      <c r="P50" s="47"/>
      <c r="Q50" s="16" t="str">
        <f t="shared" si="0"/>
        <v>GIMNAZIJA BELI MANASTIR</v>
      </c>
      <c r="R50" s="16" t="str">
        <f t="shared" si="1"/>
        <v>Osječko-baranjska</v>
      </c>
      <c r="S50" s="16" t="str">
        <f t="shared" si="2"/>
        <v>Beli Manastir</v>
      </c>
      <c r="T50" s="16" t="str">
        <f t="shared" si="3"/>
        <v>državna</v>
      </c>
      <c r="U50" s="16" t="str">
        <f t="shared" si="4"/>
        <v>gimnazija</v>
      </c>
      <c r="V50" s="16" t="str">
        <f t="shared" si="5"/>
        <v>14-001-501</v>
      </c>
      <c r="W50" s="16"/>
      <c r="X50" s="16"/>
      <c r="Y50" s="16"/>
      <c r="Z50" s="16"/>
      <c r="AA50" s="16"/>
      <c r="AB50" s="16"/>
      <c r="AC50" s="16"/>
      <c r="AD50" s="50"/>
      <c r="AE50" s="52"/>
      <c r="AF50" s="56"/>
      <c r="AG50" s="52"/>
      <c r="AH50" s="52"/>
      <c r="AI50" s="52"/>
      <c r="AJ50" s="52"/>
      <c r="AM50" s="54"/>
      <c r="AN50" s="55">
        <f t="shared" si="6"/>
        <v>0</v>
      </c>
    </row>
    <row r="51" spans="1:40" s="53" customFormat="1" ht="15" customHeight="1" x14ac:dyDescent="0.25">
      <c r="A51" s="44"/>
      <c r="B51" s="45"/>
      <c r="C51" s="46"/>
      <c r="D51" s="47"/>
      <c r="E51" s="48"/>
      <c r="F51" s="49"/>
      <c r="G51" s="47"/>
      <c r="H51" s="48"/>
      <c r="I51" s="49"/>
      <c r="J51" s="47"/>
      <c r="K51" s="48"/>
      <c r="L51" s="46"/>
      <c r="M51" s="47"/>
      <c r="N51" s="48"/>
      <c r="O51" s="46"/>
      <c r="P51" s="47"/>
      <c r="Q51" s="16" t="str">
        <f t="shared" si="0"/>
        <v>GIMNAZIJA BELI MANASTIR</v>
      </c>
      <c r="R51" s="16" t="str">
        <f t="shared" si="1"/>
        <v>Osječko-baranjska</v>
      </c>
      <c r="S51" s="16" t="str">
        <f t="shared" si="2"/>
        <v>Beli Manastir</v>
      </c>
      <c r="T51" s="16" t="str">
        <f t="shared" si="3"/>
        <v>državna</v>
      </c>
      <c r="U51" s="16" t="str">
        <f t="shared" si="4"/>
        <v>gimnazija</v>
      </c>
      <c r="V51" s="16" t="str">
        <f t="shared" si="5"/>
        <v>14-001-501</v>
      </c>
      <c r="W51" s="16"/>
      <c r="X51" s="16"/>
      <c r="Y51" s="16"/>
      <c r="Z51" s="16"/>
      <c r="AA51" s="16"/>
      <c r="AB51" s="16"/>
      <c r="AC51" s="16"/>
      <c r="AD51" s="50"/>
      <c r="AE51" s="52"/>
      <c r="AF51" s="56"/>
      <c r="AG51" s="52"/>
      <c r="AH51" s="52"/>
      <c r="AI51" s="52"/>
      <c r="AJ51" s="52"/>
      <c r="AM51" s="54"/>
      <c r="AN51" s="55">
        <f t="shared" si="6"/>
        <v>0</v>
      </c>
    </row>
    <row r="52" spans="1:40" s="53" customFormat="1" ht="15" customHeight="1" x14ac:dyDescent="0.25">
      <c r="A52" s="44"/>
      <c r="B52" s="45"/>
      <c r="C52" s="46"/>
      <c r="D52" s="47"/>
      <c r="E52" s="48"/>
      <c r="F52" s="49"/>
      <c r="G52" s="47"/>
      <c r="H52" s="48"/>
      <c r="I52" s="49"/>
      <c r="J52" s="47"/>
      <c r="K52" s="48"/>
      <c r="L52" s="46"/>
      <c r="M52" s="47"/>
      <c r="N52" s="48"/>
      <c r="O52" s="46"/>
      <c r="P52" s="47"/>
      <c r="Q52" s="16" t="str">
        <f t="shared" si="0"/>
        <v>GIMNAZIJA BELI MANASTIR</v>
      </c>
      <c r="R52" s="16" t="str">
        <f t="shared" si="1"/>
        <v>Osječko-baranjska</v>
      </c>
      <c r="S52" s="16" t="str">
        <f t="shared" si="2"/>
        <v>Beli Manastir</v>
      </c>
      <c r="T52" s="16" t="str">
        <f t="shared" si="3"/>
        <v>državna</v>
      </c>
      <c r="U52" s="16" t="str">
        <f t="shared" si="4"/>
        <v>gimnazija</v>
      </c>
      <c r="V52" s="16" t="str">
        <f t="shared" si="5"/>
        <v>14-001-501</v>
      </c>
      <c r="W52" s="16"/>
      <c r="X52" s="16"/>
      <c r="Y52" s="16"/>
      <c r="Z52" s="16"/>
      <c r="AA52" s="16"/>
      <c r="AB52" s="16"/>
      <c r="AC52" s="16"/>
      <c r="AD52" s="50"/>
      <c r="AE52" s="52"/>
      <c r="AF52" s="56"/>
      <c r="AG52" s="52"/>
      <c r="AH52" s="52"/>
      <c r="AI52" s="52"/>
      <c r="AJ52" s="52"/>
      <c r="AM52" s="54"/>
      <c r="AN52" s="55">
        <f t="shared" si="6"/>
        <v>0</v>
      </c>
    </row>
    <row r="53" spans="1:40" s="53" customFormat="1" ht="15" customHeight="1" x14ac:dyDescent="0.25">
      <c r="A53" s="44"/>
      <c r="B53" s="45"/>
      <c r="C53" s="46"/>
      <c r="D53" s="47"/>
      <c r="E53" s="48"/>
      <c r="F53" s="49"/>
      <c r="G53" s="47"/>
      <c r="H53" s="48"/>
      <c r="I53" s="49"/>
      <c r="J53" s="47"/>
      <c r="K53" s="48"/>
      <c r="L53" s="46"/>
      <c r="M53" s="47"/>
      <c r="N53" s="48"/>
      <c r="O53" s="46"/>
      <c r="P53" s="47"/>
      <c r="Q53" s="16" t="str">
        <f t="shared" si="0"/>
        <v>GIMNAZIJA BELI MANASTIR</v>
      </c>
      <c r="R53" s="16" t="str">
        <f t="shared" si="1"/>
        <v>Osječko-baranjska</v>
      </c>
      <c r="S53" s="16" t="str">
        <f t="shared" si="2"/>
        <v>Beli Manastir</v>
      </c>
      <c r="T53" s="16" t="str">
        <f t="shared" si="3"/>
        <v>državna</v>
      </c>
      <c r="U53" s="16" t="str">
        <f t="shared" si="4"/>
        <v>gimnazija</v>
      </c>
      <c r="V53" s="16" t="str">
        <f t="shared" si="5"/>
        <v>14-001-501</v>
      </c>
      <c r="W53" s="16"/>
      <c r="X53" s="16"/>
      <c r="Y53" s="16"/>
      <c r="Z53" s="16"/>
      <c r="AA53" s="16"/>
      <c r="AB53" s="16"/>
      <c r="AC53" s="16"/>
      <c r="AD53" s="50"/>
      <c r="AE53" s="52"/>
      <c r="AF53" s="56"/>
      <c r="AG53" s="52"/>
      <c r="AH53" s="52"/>
      <c r="AI53" s="52"/>
      <c r="AJ53" s="52"/>
      <c r="AM53" s="54"/>
      <c r="AN53" s="55">
        <f t="shared" si="6"/>
        <v>0</v>
      </c>
    </row>
    <row r="54" spans="1:40" s="53" customFormat="1" ht="15" customHeight="1" x14ac:dyDescent="0.25">
      <c r="A54" s="44"/>
      <c r="B54" s="45"/>
      <c r="C54" s="46"/>
      <c r="D54" s="47"/>
      <c r="E54" s="48"/>
      <c r="F54" s="49"/>
      <c r="G54" s="47"/>
      <c r="H54" s="48"/>
      <c r="I54" s="49"/>
      <c r="J54" s="47"/>
      <c r="K54" s="48"/>
      <c r="L54" s="46"/>
      <c r="M54" s="47"/>
      <c r="N54" s="48"/>
      <c r="O54" s="46"/>
      <c r="P54" s="47"/>
      <c r="Q54" s="16" t="str">
        <f t="shared" si="0"/>
        <v>GIMNAZIJA BELI MANASTIR</v>
      </c>
      <c r="R54" s="16" t="str">
        <f t="shared" si="1"/>
        <v>Osječko-baranjska</v>
      </c>
      <c r="S54" s="16" t="str">
        <f t="shared" si="2"/>
        <v>Beli Manastir</v>
      </c>
      <c r="T54" s="16" t="str">
        <f t="shared" si="3"/>
        <v>državna</v>
      </c>
      <c r="U54" s="16" t="str">
        <f t="shared" si="4"/>
        <v>gimnazija</v>
      </c>
      <c r="V54" s="16" t="str">
        <f t="shared" si="5"/>
        <v>14-001-501</v>
      </c>
      <c r="W54" s="16"/>
      <c r="X54" s="16"/>
      <c r="Y54" s="16"/>
      <c r="Z54" s="16"/>
      <c r="AA54" s="16"/>
      <c r="AB54" s="16"/>
      <c r="AC54" s="16"/>
      <c r="AD54" s="50"/>
      <c r="AE54" s="52"/>
      <c r="AF54" s="56"/>
      <c r="AG54" s="52"/>
      <c r="AH54" s="52"/>
      <c r="AI54" s="52"/>
      <c r="AJ54" s="52"/>
      <c r="AM54" s="54"/>
      <c r="AN54" s="55">
        <f t="shared" si="6"/>
        <v>0</v>
      </c>
    </row>
    <row r="55" spans="1:40" s="53" customFormat="1" ht="15" customHeight="1" x14ac:dyDescent="0.25">
      <c r="A55" s="44"/>
      <c r="B55" s="45"/>
      <c r="C55" s="46"/>
      <c r="D55" s="47"/>
      <c r="E55" s="48"/>
      <c r="F55" s="49"/>
      <c r="G55" s="47"/>
      <c r="H55" s="48"/>
      <c r="I55" s="49"/>
      <c r="J55" s="47"/>
      <c r="K55" s="48"/>
      <c r="L55" s="46"/>
      <c r="M55" s="47"/>
      <c r="N55" s="48"/>
      <c r="O55" s="46"/>
      <c r="P55" s="47"/>
      <c r="Q55" s="16" t="str">
        <f t="shared" si="0"/>
        <v>GIMNAZIJA BELI MANASTIR</v>
      </c>
      <c r="R55" s="16" t="str">
        <f t="shared" si="1"/>
        <v>Osječko-baranjska</v>
      </c>
      <c r="S55" s="16" t="str">
        <f t="shared" si="2"/>
        <v>Beli Manastir</v>
      </c>
      <c r="T55" s="16" t="str">
        <f t="shared" si="3"/>
        <v>državna</v>
      </c>
      <c r="U55" s="16" t="str">
        <f t="shared" si="4"/>
        <v>gimnazija</v>
      </c>
      <c r="V55" s="16" t="str">
        <f t="shared" si="5"/>
        <v>14-001-501</v>
      </c>
      <c r="W55" s="16"/>
      <c r="X55" s="16"/>
      <c r="Y55" s="16"/>
      <c r="Z55" s="16"/>
      <c r="AA55" s="16"/>
      <c r="AB55" s="16"/>
      <c r="AC55" s="16"/>
      <c r="AD55" s="50"/>
      <c r="AE55" s="52"/>
      <c r="AF55" s="56"/>
      <c r="AG55" s="52"/>
      <c r="AH55" s="52"/>
      <c r="AI55" s="52"/>
      <c r="AJ55" s="52"/>
      <c r="AM55" s="54"/>
      <c r="AN55" s="55">
        <f t="shared" si="6"/>
        <v>0</v>
      </c>
    </row>
    <row r="56" spans="1:40" s="53" customFormat="1" ht="15" customHeight="1" x14ac:dyDescent="0.25">
      <c r="A56" s="44"/>
      <c r="B56" s="45"/>
      <c r="C56" s="46"/>
      <c r="D56" s="47"/>
      <c r="E56" s="48"/>
      <c r="F56" s="49"/>
      <c r="G56" s="47"/>
      <c r="H56" s="48"/>
      <c r="I56" s="49"/>
      <c r="J56" s="47"/>
      <c r="K56" s="48"/>
      <c r="L56" s="46"/>
      <c r="M56" s="47"/>
      <c r="N56" s="48"/>
      <c r="O56" s="46"/>
      <c r="P56" s="47"/>
      <c r="Q56" s="16" t="str">
        <f t="shared" si="0"/>
        <v>GIMNAZIJA BELI MANASTIR</v>
      </c>
      <c r="R56" s="16" t="str">
        <f t="shared" si="1"/>
        <v>Osječko-baranjska</v>
      </c>
      <c r="S56" s="16" t="str">
        <f t="shared" si="2"/>
        <v>Beli Manastir</v>
      </c>
      <c r="T56" s="16" t="str">
        <f t="shared" si="3"/>
        <v>državna</v>
      </c>
      <c r="U56" s="16" t="str">
        <f t="shared" si="4"/>
        <v>gimnazija</v>
      </c>
      <c r="V56" s="16" t="str">
        <f t="shared" si="5"/>
        <v>14-001-501</v>
      </c>
      <c r="W56" s="16"/>
      <c r="X56" s="16"/>
      <c r="Y56" s="16"/>
      <c r="Z56" s="16"/>
      <c r="AA56" s="16"/>
      <c r="AB56" s="16"/>
      <c r="AC56" s="16"/>
      <c r="AD56" s="50"/>
      <c r="AE56" s="52"/>
      <c r="AF56" s="56"/>
      <c r="AG56" s="52"/>
      <c r="AH56" s="52"/>
      <c r="AI56" s="52"/>
      <c r="AJ56" s="52"/>
      <c r="AM56" s="54"/>
      <c r="AN56" s="55">
        <f t="shared" si="6"/>
        <v>0</v>
      </c>
    </row>
    <row r="57" spans="1:40" s="53" customFormat="1" ht="15" customHeight="1" x14ac:dyDescent="0.25">
      <c r="A57" s="44"/>
      <c r="B57" s="45"/>
      <c r="C57" s="46"/>
      <c r="D57" s="47"/>
      <c r="E57" s="48"/>
      <c r="F57" s="49"/>
      <c r="G57" s="47"/>
      <c r="H57" s="48"/>
      <c r="I57" s="49"/>
      <c r="J57" s="47"/>
      <c r="K57" s="48"/>
      <c r="L57" s="46"/>
      <c r="M57" s="47"/>
      <c r="N57" s="48"/>
      <c r="O57" s="46"/>
      <c r="P57" s="47"/>
      <c r="Q57" s="16" t="str">
        <f t="shared" si="0"/>
        <v>GIMNAZIJA BELI MANASTIR</v>
      </c>
      <c r="R57" s="16" t="str">
        <f t="shared" si="1"/>
        <v>Osječko-baranjska</v>
      </c>
      <c r="S57" s="16" t="str">
        <f t="shared" si="2"/>
        <v>Beli Manastir</v>
      </c>
      <c r="T57" s="16" t="str">
        <f t="shared" si="3"/>
        <v>državna</v>
      </c>
      <c r="U57" s="16" t="str">
        <f t="shared" si="4"/>
        <v>gimnazija</v>
      </c>
      <c r="V57" s="16" t="str">
        <f t="shared" si="5"/>
        <v>14-001-501</v>
      </c>
      <c r="W57" s="16"/>
      <c r="X57" s="16"/>
      <c r="Y57" s="16"/>
      <c r="Z57" s="16"/>
      <c r="AA57" s="16"/>
      <c r="AB57" s="16"/>
      <c r="AC57" s="16"/>
      <c r="AD57" s="50"/>
      <c r="AE57" s="52"/>
      <c r="AF57" s="56"/>
      <c r="AG57" s="52"/>
      <c r="AH57" s="52"/>
      <c r="AI57" s="43"/>
      <c r="AJ57" s="43"/>
      <c r="AK57" s="58"/>
      <c r="AL57" s="58"/>
      <c r="AM57" s="54"/>
      <c r="AN57" s="55">
        <f t="shared" si="6"/>
        <v>0</v>
      </c>
    </row>
    <row r="58" spans="1:40" s="58" customFormat="1" ht="15" customHeight="1" thickBot="1" x14ac:dyDescent="0.3">
      <c r="A58" s="59" t="s">
        <v>147</v>
      </c>
      <c r="B58" s="60">
        <f>SUM(B23:B57)</f>
        <v>1</v>
      </c>
      <c r="C58" s="61"/>
      <c r="D58" s="62">
        <f>SUM(D23:D57)</f>
        <v>36</v>
      </c>
      <c r="E58" s="60">
        <f>SUM(E23:E57)</f>
        <v>2</v>
      </c>
      <c r="F58" s="61"/>
      <c r="G58" s="62">
        <f>SUM(G23:G57)</f>
        <v>42</v>
      </c>
      <c r="H58" s="60">
        <f>SUM(H23:H57)</f>
        <v>1</v>
      </c>
      <c r="I58" s="61"/>
      <c r="J58" s="62">
        <f>SUM(J23:J57)</f>
        <v>36</v>
      </c>
      <c r="K58" s="60">
        <f>SUM(K23:K57)</f>
        <v>2</v>
      </c>
      <c r="L58" s="61"/>
      <c r="M58" s="62">
        <f>SUM(M23:M57)</f>
        <v>50</v>
      </c>
      <c r="N58" s="60">
        <f>SUM(N23:N57)</f>
        <v>0</v>
      </c>
      <c r="O58" s="61"/>
      <c r="P58" s="62">
        <f>SUM(P23:P57)</f>
        <v>0</v>
      </c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50"/>
      <c r="AE58" s="43"/>
      <c r="AF58" s="51"/>
      <c r="AG58" s="43"/>
      <c r="AH58" s="43"/>
      <c r="AI58" s="53"/>
      <c r="AJ58" s="53"/>
      <c r="AK58" s="53"/>
      <c r="AL58" s="53"/>
      <c r="AM58" s="63">
        <f>SUM(B58,E58,H58,K58,N58)</f>
        <v>6</v>
      </c>
      <c r="AN58" s="62">
        <f t="shared" si="6"/>
        <v>164</v>
      </c>
    </row>
    <row r="59" spans="1:40" s="53" customFormat="1" ht="15" customHeight="1" x14ac:dyDescent="0.25"/>
    <row r="60" spans="1:40" s="53" customFormat="1" ht="15" customHeight="1" x14ac:dyDescent="0.25"/>
    <row r="61" spans="1:40" s="53" customFormat="1" ht="15" customHeight="1" x14ac:dyDescent="0.25"/>
    <row r="62" spans="1:40" s="53" customFormat="1" ht="15" customHeight="1" x14ac:dyDescent="0.25"/>
    <row r="63" spans="1:40" s="53" customFormat="1" ht="15" customHeight="1" x14ac:dyDescent="0.25">
      <c r="F63" s="64"/>
    </row>
    <row r="64" spans="1:40" s="53" customFormat="1" ht="15" customHeight="1" x14ac:dyDescent="0.25">
      <c r="C64" s="64"/>
    </row>
    <row r="65" spans="35:38" s="53" customFormat="1" ht="15" customHeight="1" x14ac:dyDescent="0.25"/>
    <row r="66" spans="35:38" s="53" customFormat="1" ht="15" customHeight="1" x14ac:dyDescent="0.25"/>
    <row r="67" spans="35:38" s="53" customFormat="1" ht="15" customHeight="1" x14ac:dyDescent="0.2">
      <c r="AI67" s="65"/>
      <c r="AJ67" s="65"/>
      <c r="AK67" s="65"/>
      <c r="AL67" s="65"/>
    </row>
    <row r="68" spans="35:38" s="65" customFormat="1" ht="15" customHeight="1" x14ac:dyDescent="0.2">
      <c r="AI68" s="53"/>
      <c r="AJ68" s="53"/>
      <c r="AK68" s="53"/>
      <c r="AL68" s="53"/>
    </row>
    <row r="69" spans="35:38" s="53" customFormat="1" ht="15" customHeight="1" x14ac:dyDescent="0.25"/>
    <row r="70" spans="35:38" s="53" customFormat="1" ht="15" customHeight="1" x14ac:dyDescent="0.25"/>
    <row r="71" spans="35:38" s="53" customFormat="1" ht="15" customHeight="1" x14ac:dyDescent="0.25"/>
    <row r="72" spans="35:38" s="53" customFormat="1" ht="15" customHeight="1" x14ac:dyDescent="0.25"/>
    <row r="73" spans="35:38" s="53" customFormat="1" ht="15" customHeight="1" x14ac:dyDescent="0.25"/>
    <row r="74" spans="35:38" s="53" customFormat="1" ht="15" customHeight="1" x14ac:dyDescent="0.25"/>
    <row r="75" spans="35:38" s="53" customFormat="1" ht="15" customHeight="1" x14ac:dyDescent="0.25"/>
    <row r="76" spans="35:38" s="53" customFormat="1" ht="15" customHeight="1" x14ac:dyDescent="0.25"/>
    <row r="77" spans="35:38" s="53" customFormat="1" ht="15" customHeight="1" x14ac:dyDescent="0.25"/>
    <row r="78" spans="35:38" s="53" customFormat="1" ht="15" customHeight="1" x14ac:dyDescent="0.2">
      <c r="AI78" s="66"/>
      <c r="AJ78" s="66"/>
      <c r="AK78" s="66"/>
      <c r="AL78" s="66"/>
    </row>
    <row r="79" spans="35:38" s="66" customFormat="1" ht="15" customHeight="1" x14ac:dyDescent="0.2"/>
    <row r="80" spans="35:38" s="66" customFormat="1" ht="15" customHeight="1" x14ac:dyDescent="0.2"/>
    <row r="81" spans="35:38" s="66" customFormat="1" ht="15" customHeight="1" x14ac:dyDescent="0.2"/>
    <row r="82" spans="35:38" s="66" customFormat="1" ht="15" customHeight="1" x14ac:dyDescent="0.2">
      <c r="AI82" s="53"/>
      <c r="AJ82" s="53"/>
      <c r="AK82" s="53"/>
      <c r="AL82" s="53"/>
    </row>
    <row r="83" spans="35:38" s="53" customFormat="1" ht="15" customHeight="1" x14ac:dyDescent="0.25"/>
    <row r="84" spans="35:38" s="53" customFormat="1" ht="15" customHeight="1" x14ac:dyDescent="0.25"/>
    <row r="85" spans="35:38" s="53" customFormat="1" ht="15" customHeight="1" x14ac:dyDescent="0.25">
      <c r="AI85" s="58"/>
      <c r="AJ85" s="58"/>
      <c r="AK85" s="58"/>
      <c r="AL85" s="58"/>
    </row>
    <row r="86" spans="35:38" s="58" customFormat="1" ht="15" customHeight="1" x14ac:dyDescent="0.25">
      <c r="AI86" s="53"/>
      <c r="AJ86" s="53"/>
      <c r="AK86" s="53"/>
      <c r="AL86" s="53"/>
    </row>
    <row r="87" spans="35:38" s="53" customFormat="1" ht="15" customHeight="1" x14ac:dyDescent="0.25"/>
    <row r="88" spans="35:38" s="53" customFormat="1" ht="15" customHeight="1" x14ac:dyDescent="0.25"/>
    <row r="89" spans="35:38" s="53" customFormat="1" ht="15" customHeight="1" x14ac:dyDescent="0.25"/>
    <row r="90" spans="35:38" s="53" customFormat="1" ht="15" customHeight="1" x14ac:dyDescent="0.25"/>
    <row r="91" spans="35:38" s="53" customFormat="1" ht="15" customHeight="1" x14ac:dyDescent="0.25"/>
    <row r="92" spans="35:38" s="53" customFormat="1" ht="15" customHeight="1" x14ac:dyDescent="0.25">
      <c r="AI92" s="67"/>
      <c r="AJ92" s="67"/>
      <c r="AK92" s="67"/>
      <c r="AL92" s="67"/>
    </row>
    <row r="93" spans="35:38" s="67" customFormat="1" ht="15" customHeight="1" x14ac:dyDescent="0.25"/>
    <row r="94" spans="35:38" s="67" customFormat="1" ht="15" customHeight="1" x14ac:dyDescent="0.25"/>
    <row r="95" spans="35:38" s="67" customFormat="1" ht="15" customHeight="1" x14ac:dyDescent="0.25"/>
    <row r="96" spans="35:38" s="67" customFormat="1" ht="15" customHeight="1" x14ac:dyDescent="0.25"/>
    <row r="97" spans="35:38" s="67" customFormat="1" ht="15" customHeight="1" x14ac:dyDescent="0.25">
      <c r="AI97" s="53"/>
      <c r="AJ97" s="53"/>
      <c r="AK97" s="53"/>
      <c r="AL97" s="53"/>
    </row>
    <row r="98" spans="35:38" s="53" customFormat="1" ht="15" customHeight="1" x14ac:dyDescent="0.25"/>
    <row r="99" spans="35:38" s="53" customFormat="1" ht="15" customHeight="1" x14ac:dyDescent="0.25"/>
    <row r="100" spans="35:38" s="53" customFormat="1" ht="15" customHeight="1" x14ac:dyDescent="0.2">
      <c r="AI100" s="68"/>
      <c r="AJ100" s="68"/>
      <c r="AK100" s="68"/>
      <c r="AL100" s="68"/>
    </row>
    <row r="101" spans="35:38" s="68" customFormat="1" ht="15" customHeight="1" x14ac:dyDescent="0.2"/>
    <row r="102" spans="35:38" s="68" customFormat="1" ht="15" customHeight="1" x14ac:dyDescent="0.2"/>
    <row r="103" spans="35:38" s="68" customFormat="1" ht="15" customHeight="1" x14ac:dyDescent="0.2">
      <c r="AI103" s="53"/>
      <c r="AJ103" s="53"/>
      <c r="AK103" s="53"/>
      <c r="AL103" s="53"/>
    </row>
    <row r="104" spans="35:38" s="53" customFormat="1" ht="15" customHeight="1" x14ac:dyDescent="0.25"/>
    <row r="105" spans="35:38" s="53" customFormat="1" ht="15" customHeight="1" x14ac:dyDescent="0.25"/>
    <row r="106" spans="35:38" s="53" customFormat="1" ht="15" customHeight="1" x14ac:dyDescent="0.25"/>
    <row r="107" spans="35:38" s="53" customFormat="1" ht="15" customHeight="1" x14ac:dyDescent="0.25"/>
    <row r="108" spans="35:38" s="53" customFormat="1" ht="15" customHeight="1" x14ac:dyDescent="0.25"/>
    <row r="109" spans="35:38" s="53" customFormat="1" ht="15" customHeight="1" x14ac:dyDescent="0.25"/>
    <row r="110" spans="35:38" s="53" customFormat="1" ht="17.100000000000001" customHeight="1" x14ac:dyDescent="0.25"/>
    <row r="111" spans="35:38" s="53" customFormat="1" ht="17.100000000000001" customHeight="1" x14ac:dyDescent="0.25"/>
    <row r="112" spans="35:38" s="53" customFormat="1" ht="17.100000000000001" customHeight="1" x14ac:dyDescent="0.2">
      <c r="AI112" s="2"/>
      <c r="AJ112" s="2"/>
      <c r="AK112" s="2"/>
      <c r="AL112" s="2"/>
    </row>
    <row r="113" spans="35:38" x14ac:dyDescent="0.2">
      <c r="AI113" s="53"/>
      <c r="AJ113" s="53"/>
      <c r="AK113" s="53"/>
      <c r="AL113" s="53"/>
    </row>
    <row r="114" spans="35:38" s="53" customFormat="1" ht="15" customHeight="1" x14ac:dyDescent="0.2">
      <c r="AI114" s="2"/>
      <c r="AJ114" s="2"/>
      <c r="AK114" s="2"/>
      <c r="AL114" s="2"/>
    </row>
    <row r="116" spans="35:38" x14ac:dyDescent="0.2">
      <c r="AI116" s="53"/>
      <c r="AJ116" s="53"/>
      <c r="AK116" s="53"/>
      <c r="AL116" s="53"/>
    </row>
    <row r="117" spans="35:38" s="53" customFormat="1" ht="15" customHeight="1" x14ac:dyDescent="0.25"/>
    <row r="118" spans="35:38" s="53" customFormat="1" ht="15" customHeight="1" x14ac:dyDescent="0.25">
      <c r="AI118" s="69"/>
      <c r="AJ118" s="69"/>
      <c r="AK118" s="69"/>
      <c r="AL118" s="69"/>
    </row>
    <row r="119" spans="35:38" s="69" customFormat="1" ht="15" customHeight="1" x14ac:dyDescent="0.25">
      <c r="AI119" s="53"/>
      <c r="AJ119" s="53"/>
      <c r="AK119" s="53"/>
      <c r="AL119" s="53"/>
    </row>
    <row r="120" spans="35:38" s="53" customFormat="1" ht="15" customHeight="1" x14ac:dyDescent="0.25"/>
    <row r="121" spans="35:38" s="53" customFormat="1" ht="15" customHeight="1" x14ac:dyDescent="0.25"/>
    <row r="122" spans="35:38" s="53" customFormat="1" ht="15" customHeight="1" x14ac:dyDescent="0.25"/>
    <row r="123" spans="35:38" s="53" customFormat="1" ht="15" customHeight="1" x14ac:dyDescent="0.25"/>
    <row r="124" spans="35:38" s="53" customFormat="1" ht="15" customHeight="1" x14ac:dyDescent="0.25"/>
    <row r="125" spans="35:38" s="53" customFormat="1" ht="15" customHeight="1" x14ac:dyDescent="0.25"/>
    <row r="126" spans="35:38" s="53" customFormat="1" ht="15" customHeight="1" x14ac:dyDescent="0.2">
      <c r="AI126" s="66"/>
      <c r="AJ126" s="66"/>
      <c r="AK126" s="66"/>
      <c r="AL126" s="66"/>
    </row>
    <row r="127" spans="35:38" s="66" customFormat="1" ht="15" customHeight="1" x14ac:dyDescent="0.2">
      <c r="AI127" s="53"/>
      <c r="AJ127" s="53"/>
      <c r="AK127" s="53"/>
      <c r="AL127" s="53"/>
    </row>
    <row r="128" spans="35:38" s="53" customFormat="1" ht="15" customHeight="1" x14ac:dyDescent="0.25"/>
    <row r="129" spans="1:38" s="53" customFormat="1" ht="15" customHeight="1" x14ac:dyDescent="0.25"/>
    <row r="130" spans="1:38" s="53" customFormat="1" ht="15" customHeight="1" x14ac:dyDescent="0.25"/>
    <row r="131" spans="1:38" s="53" customFormat="1" ht="15" customHeight="1" x14ac:dyDescent="0.25"/>
    <row r="132" spans="1:38" s="53" customFormat="1" ht="15" customHeight="1" x14ac:dyDescent="0.2">
      <c r="AI132" s="68"/>
      <c r="AJ132" s="68"/>
      <c r="AK132" s="68"/>
      <c r="AL132" s="68"/>
    </row>
    <row r="133" spans="1:38" s="68" customFormat="1" ht="15" customHeight="1" x14ac:dyDescent="0.2"/>
    <row r="134" spans="1:38" s="68" customFormat="1" ht="15" customHeight="1" x14ac:dyDescent="0.2">
      <c r="AI134" s="53"/>
      <c r="AJ134" s="53"/>
      <c r="AK134" s="53"/>
      <c r="AL134" s="53"/>
    </row>
    <row r="135" spans="1:38" s="53" customFormat="1" ht="15" customHeight="1" x14ac:dyDescent="0.25"/>
    <row r="136" spans="1:38" s="53" customFormat="1" ht="15" customHeight="1" x14ac:dyDescent="0.25"/>
    <row r="137" spans="1:38" s="53" customFormat="1" ht="15" customHeight="1" x14ac:dyDescent="0.25"/>
    <row r="138" spans="1:38" s="53" customFormat="1" ht="15" customHeight="1" x14ac:dyDescent="0.25"/>
    <row r="139" spans="1:38" s="53" customFormat="1" ht="17.100000000000001" customHeight="1" x14ac:dyDescent="0.25"/>
    <row r="140" spans="1:38" s="53" customFormat="1" ht="17.100000000000001" customHeight="1" x14ac:dyDescent="0.25"/>
    <row r="141" spans="1:38" s="53" customFormat="1" ht="17.100000000000001" customHeight="1" x14ac:dyDescent="0.2">
      <c r="AI141" s="2"/>
      <c r="AJ141" s="2"/>
      <c r="AK141" s="2"/>
      <c r="AL141" s="2"/>
    </row>
    <row r="142" spans="1:38" hidden="1" x14ac:dyDescent="0.2">
      <c r="A142" s="70" t="s">
        <v>157</v>
      </c>
      <c r="Q142" s="2" t="s">
        <v>158</v>
      </c>
      <c r="R142" s="2" t="s">
        <v>159</v>
      </c>
    </row>
    <row r="143" spans="1:38" ht="15.75" hidden="1" customHeight="1" x14ac:dyDescent="0.2">
      <c r="A143" s="70" t="s">
        <v>95</v>
      </c>
      <c r="Q143" s="2" t="s">
        <v>95</v>
      </c>
      <c r="R143" s="2" t="s">
        <v>95</v>
      </c>
    </row>
    <row r="144" spans="1:38" ht="15" hidden="1" customHeight="1" x14ac:dyDescent="0.2">
      <c r="A144" s="70" t="s">
        <v>160</v>
      </c>
      <c r="Q144" s="2" t="s">
        <v>53</v>
      </c>
      <c r="R144" s="2" t="s">
        <v>52</v>
      </c>
      <c r="AI144" s="53"/>
      <c r="AJ144" s="53"/>
      <c r="AK144" s="53"/>
      <c r="AL144" s="53"/>
    </row>
    <row r="145" spans="1:38" s="53" customFormat="1" ht="15" hidden="1" customHeight="1" x14ac:dyDescent="0.2">
      <c r="A145" s="70" t="s">
        <v>161</v>
      </c>
      <c r="Q145" s="53" t="s">
        <v>162</v>
      </c>
      <c r="R145" s="53" t="s">
        <v>163</v>
      </c>
    </row>
    <row r="146" spans="1:38" s="53" customFormat="1" ht="15" hidden="1" customHeight="1" x14ac:dyDescent="0.2">
      <c r="A146" s="70" t="s">
        <v>164</v>
      </c>
      <c r="Q146" s="53" t="s">
        <v>165</v>
      </c>
      <c r="R146" s="53" t="s">
        <v>166</v>
      </c>
    </row>
    <row r="147" spans="1:38" s="53" customFormat="1" ht="15" hidden="1" customHeight="1" x14ac:dyDescent="0.25">
      <c r="A147" s="71" t="s">
        <v>167</v>
      </c>
      <c r="Q147" s="71" t="s">
        <v>168</v>
      </c>
      <c r="AI147" s="72"/>
      <c r="AJ147" s="72"/>
      <c r="AK147" s="72"/>
      <c r="AL147" s="72"/>
    </row>
    <row r="148" spans="1:38" s="72" customFormat="1" ht="15" hidden="1" customHeight="1" x14ac:dyDescent="0.25">
      <c r="A148" s="71" t="s">
        <v>169</v>
      </c>
      <c r="Q148" s="73"/>
      <c r="AI148" s="53"/>
      <c r="AJ148" s="53"/>
      <c r="AK148" s="53"/>
      <c r="AL148" s="53"/>
    </row>
    <row r="149" spans="1:38" s="53" customFormat="1" ht="15" hidden="1" customHeight="1" x14ac:dyDescent="0.25">
      <c r="A149" s="71" t="s">
        <v>170</v>
      </c>
      <c r="Q149" s="71"/>
    </row>
    <row r="150" spans="1:38" s="53" customFormat="1" ht="15" hidden="1" customHeight="1" x14ac:dyDescent="0.2">
      <c r="A150" s="71" t="s">
        <v>171</v>
      </c>
      <c r="AI150" s="65"/>
      <c r="AJ150" s="65"/>
      <c r="AK150" s="65"/>
      <c r="AL150" s="65"/>
    </row>
    <row r="151" spans="1:38" s="65" customFormat="1" ht="15" hidden="1" customHeight="1" x14ac:dyDescent="0.2">
      <c r="A151" s="74" t="s">
        <v>172</v>
      </c>
      <c r="AI151" s="53"/>
      <c r="AJ151" s="53"/>
      <c r="AK151" s="53"/>
      <c r="AL151" s="53"/>
    </row>
    <row r="152" spans="1:38" s="53" customFormat="1" ht="15" hidden="1" customHeight="1" x14ac:dyDescent="0.25">
      <c r="A152" s="71" t="s">
        <v>173</v>
      </c>
    </row>
    <row r="153" spans="1:38" s="53" customFormat="1" ht="15" hidden="1" customHeight="1" x14ac:dyDescent="0.2">
      <c r="A153" s="71" t="s">
        <v>174</v>
      </c>
      <c r="AI153" s="66"/>
      <c r="AJ153" s="66"/>
      <c r="AK153" s="66"/>
      <c r="AL153" s="66"/>
    </row>
    <row r="154" spans="1:38" s="66" customFormat="1" ht="15" hidden="1" customHeight="1" x14ac:dyDescent="0.2">
      <c r="A154" s="75" t="s">
        <v>175</v>
      </c>
      <c r="AI154" s="53"/>
      <c r="AJ154" s="53"/>
      <c r="AK154" s="53"/>
      <c r="AL154" s="53"/>
    </row>
    <row r="155" spans="1:38" s="53" customFormat="1" ht="15" hidden="1" customHeight="1" x14ac:dyDescent="0.25">
      <c r="A155" s="71" t="s">
        <v>176</v>
      </c>
    </row>
    <row r="156" spans="1:38" s="53" customFormat="1" ht="15" hidden="1" customHeight="1" x14ac:dyDescent="0.25">
      <c r="A156" s="71" t="s">
        <v>177</v>
      </c>
    </row>
    <row r="157" spans="1:38" s="53" customFormat="1" ht="15" hidden="1" customHeight="1" x14ac:dyDescent="0.25">
      <c r="A157" s="71" t="s">
        <v>51</v>
      </c>
    </row>
    <row r="158" spans="1:38" s="53" customFormat="1" ht="15" hidden="1" customHeight="1" x14ac:dyDescent="0.25">
      <c r="A158" s="71" t="s">
        <v>178</v>
      </c>
    </row>
    <row r="159" spans="1:38" s="53" customFormat="1" ht="15" hidden="1" customHeight="1" x14ac:dyDescent="0.25">
      <c r="A159" s="71" t="s">
        <v>179</v>
      </c>
      <c r="AI159" s="67"/>
      <c r="AJ159" s="67"/>
      <c r="AK159" s="67"/>
      <c r="AL159" s="67"/>
    </row>
    <row r="160" spans="1:38" s="67" customFormat="1" ht="15" hidden="1" customHeight="1" x14ac:dyDescent="0.25">
      <c r="A160" s="71" t="s">
        <v>180</v>
      </c>
    </row>
    <row r="161" spans="1:38" s="67" customFormat="1" ht="15" hidden="1" customHeight="1" x14ac:dyDescent="0.25">
      <c r="A161" s="71" t="s">
        <v>181</v>
      </c>
      <c r="AI161" s="53"/>
      <c r="AJ161" s="53"/>
      <c r="AK161" s="53"/>
      <c r="AL161" s="53"/>
    </row>
    <row r="162" spans="1:38" s="53" customFormat="1" ht="15" hidden="1" customHeight="1" x14ac:dyDescent="0.25">
      <c r="A162" s="71" t="s">
        <v>182</v>
      </c>
    </row>
    <row r="163" spans="1:38" s="53" customFormat="1" ht="15" hidden="1" customHeight="1" x14ac:dyDescent="0.25">
      <c r="A163" s="71" t="s">
        <v>183</v>
      </c>
    </row>
    <row r="164" spans="1:38" s="53" customFormat="1" ht="15" hidden="1" customHeight="1" x14ac:dyDescent="0.2">
      <c r="A164" s="71" t="s">
        <v>184</v>
      </c>
      <c r="AI164" s="68"/>
      <c r="AJ164" s="68"/>
      <c r="AK164" s="68"/>
      <c r="AL164" s="68"/>
    </row>
    <row r="165" spans="1:38" s="68" customFormat="1" ht="15" customHeight="1" x14ac:dyDescent="0.2">
      <c r="A165" s="76"/>
    </row>
    <row r="166" spans="1:38" s="68" customFormat="1" ht="15" customHeight="1" x14ac:dyDescent="0.2">
      <c r="A166" s="76"/>
      <c r="AI166" s="53"/>
      <c r="AJ166" s="53"/>
      <c r="AK166" s="53"/>
      <c r="AL166" s="53"/>
    </row>
    <row r="167" spans="1:38" s="53" customFormat="1" ht="15" customHeight="1" x14ac:dyDescent="0.25">
      <c r="A167" s="71"/>
    </row>
    <row r="168" spans="1:38" s="53" customFormat="1" ht="15" customHeight="1" x14ac:dyDescent="0.25">
      <c r="A168" s="71"/>
    </row>
    <row r="169" spans="1:38" s="53" customFormat="1" ht="15" customHeight="1" x14ac:dyDescent="0.25">
      <c r="A169" s="71"/>
    </row>
    <row r="170" spans="1:38" s="53" customFormat="1" ht="15" customHeight="1" x14ac:dyDescent="0.25">
      <c r="A170" s="71"/>
    </row>
    <row r="171" spans="1:38" s="53" customFormat="1" ht="17.100000000000001" customHeight="1" x14ac:dyDescent="0.25"/>
    <row r="172" spans="1:38" s="53" customFormat="1" ht="17.100000000000001" customHeight="1" x14ac:dyDescent="0.2">
      <c r="AI172" s="2"/>
      <c r="AJ172" s="2"/>
      <c r="AK172" s="2"/>
      <c r="AL172" s="2"/>
    </row>
    <row r="173" spans="1:38" x14ac:dyDescent="0.2">
      <c r="AI173" s="53"/>
      <c r="AJ173" s="53"/>
      <c r="AK173" s="53"/>
      <c r="AL173" s="53"/>
    </row>
    <row r="174" spans="1:38" s="53" customFormat="1" ht="15" customHeight="1" x14ac:dyDescent="0.2">
      <c r="AI174" s="2"/>
      <c r="AJ174" s="2"/>
      <c r="AK174" s="2"/>
      <c r="AL174" s="2"/>
    </row>
    <row r="175" spans="1:38" x14ac:dyDescent="0.2">
      <c r="AI175" s="53"/>
      <c r="AJ175" s="53"/>
      <c r="AK175" s="53"/>
      <c r="AL175" s="53"/>
    </row>
    <row r="176" spans="1:38" s="53" customFormat="1" ht="15" customHeight="1" x14ac:dyDescent="0.2">
      <c r="AI176" s="2"/>
      <c r="AJ176" s="2"/>
      <c r="AK176" s="2"/>
      <c r="AL176" s="2"/>
    </row>
    <row r="178" spans="35:38" x14ac:dyDescent="0.2">
      <c r="AI178" s="53"/>
      <c r="AJ178" s="53"/>
      <c r="AK178" s="53"/>
      <c r="AL178" s="53"/>
    </row>
    <row r="179" spans="35:38" s="53" customFormat="1" ht="15" customHeight="1" x14ac:dyDescent="0.2">
      <c r="AI179" s="68"/>
      <c r="AJ179" s="68"/>
      <c r="AK179" s="68"/>
      <c r="AL179" s="68"/>
    </row>
    <row r="180" spans="35:38" s="68" customFormat="1" ht="15" customHeight="1" x14ac:dyDescent="0.2"/>
    <row r="181" spans="35:38" s="68" customFormat="1" ht="15" customHeight="1" x14ac:dyDescent="0.2">
      <c r="AI181" s="53"/>
      <c r="AJ181" s="53"/>
      <c r="AK181" s="53"/>
      <c r="AL181" s="53"/>
    </row>
    <row r="182" spans="35:38" s="53" customFormat="1" ht="15" customHeight="1" x14ac:dyDescent="0.2">
      <c r="AI182" s="2"/>
      <c r="AJ182" s="2"/>
      <c r="AK182" s="2"/>
      <c r="AL182" s="2"/>
    </row>
    <row r="184" spans="35:38" x14ac:dyDescent="0.2">
      <c r="AI184" s="53"/>
      <c r="AJ184" s="53"/>
      <c r="AK184" s="53"/>
      <c r="AL184" s="53"/>
    </row>
    <row r="185" spans="35:38" s="53" customFormat="1" ht="15" customHeight="1" x14ac:dyDescent="0.25"/>
    <row r="186" spans="35:38" s="53" customFormat="1" ht="15" customHeight="1" x14ac:dyDescent="0.25"/>
    <row r="187" spans="35:38" s="53" customFormat="1" ht="15" customHeight="1" x14ac:dyDescent="0.25"/>
    <row r="188" spans="35:38" s="53" customFormat="1" ht="15" customHeight="1" x14ac:dyDescent="0.25"/>
    <row r="189" spans="35:38" s="53" customFormat="1" ht="15" customHeight="1" x14ac:dyDescent="0.25"/>
    <row r="190" spans="35:38" s="53" customFormat="1" ht="15" customHeight="1" x14ac:dyDescent="0.25">
      <c r="AI190" s="77"/>
      <c r="AJ190" s="77"/>
      <c r="AK190" s="77"/>
      <c r="AL190" s="77"/>
    </row>
    <row r="191" spans="35:38" s="77" customFormat="1" ht="15" customHeight="1" x14ac:dyDescent="0.2">
      <c r="AI191" s="65"/>
      <c r="AJ191" s="65"/>
      <c r="AK191" s="65"/>
      <c r="AL191" s="65"/>
    </row>
    <row r="192" spans="35:38" s="65" customFormat="1" ht="15" customHeight="1" x14ac:dyDescent="0.2">
      <c r="AI192" s="53"/>
      <c r="AJ192" s="53"/>
      <c r="AK192" s="53"/>
      <c r="AL192" s="53"/>
    </row>
    <row r="193" spans="35:38" s="53" customFormat="1" ht="15" customHeight="1" x14ac:dyDescent="0.25"/>
    <row r="194" spans="35:38" s="53" customFormat="1" ht="15" customHeight="1" x14ac:dyDescent="0.2">
      <c r="AI194" s="66"/>
      <c r="AJ194" s="66"/>
      <c r="AK194" s="66"/>
      <c r="AL194" s="66"/>
    </row>
    <row r="195" spans="35:38" s="66" customFormat="1" ht="15" customHeight="1" x14ac:dyDescent="0.2">
      <c r="AI195" s="53"/>
      <c r="AJ195" s="53"/>
      <c r="AK195" s="53"/>
      <c r="AL195" s="53"/>
    </row>
    <row r="196" spans="35:38" s="53" customFormat="1" ht="15" customHeight="1" x14ac:dyDescent="0.25"/>
    <row r="197" spans="35:38" s="53" customFormat="1" ht="15" customHeight="1" x14ac:dyDescent="0.25"/>
    <row r="198" spans="35:38" s="53" customFormat="1" ht="15" customHeight="1" x14ac:dyDescent="0.25"/>
    <row r="199" spans="35:38" s="53" customFormat="1" ht="15" customHeight="1" x14ac:dyDescent="0.25"/>
    <row r="200" spans="35:38" s="53" customFormat="1" ht="15" customHeight="1" x14ac:dyDescent="0.25"/>
    <row r="201" spans="35:38" s="53" customFormat="1" ht="15" customHeight="1" x14ac:dyDescent="0.25"/>
    <row r="202" spans="35:38" s="53" customFormat="1" ht="15" customHeight="1" x14ac:dyDescent="0.25">
      <c r="AI202" s="78"/>
      <c r="AJ202" s="78"/>
      <c r="AK202" s="78"/>
      <c r="AL202" s="78"/>
    </row>
    <row r="203" spans="35:38" s="78" customFormat="1" ht="15" customHeight="1" x14ac:dyDescent="0.25">
      <c r="AI203" s="53"/>
      <c r="AJ203" s="53"/>
      <c r="AK203" s="53"/>
      <c r="AL203" s="53"/>
    </row>
    <row r="204" spans="35:38" s="53" customFormat="1" ht="17.100000000000001" customHeight="1" x14ac:dyDescent="0.25"/>
    <row r="205" spans="35:38" s="53" customFormat="1" ht="17.100000000000001" customHeight="1" x14ac:dyDescent="0.2">
      <c r="AI205" s="2"/>
      <c r="AJ205" s="2"/>
      <c r="AK205" s="2"/>
      <c r="AL205" s="2"/>
    </row>
    <row r="206" spans="35:38" x14ac:dyDescent="0.2">
      <c r="AI206" s="53"/>
      <c r="AJ206" s="53"/>
      <c r="AK206" s="53"/>
      <c r="AL206" s="53"/>
    </row>
    <row r="207" spans="35:38" s="53" customFormat="1" ht="15" customHeight="1" x14ac:dyDescent="0.2">
      <c r="AI207" s="2"/>
      <c r="AJ207" s="2"/>
      <c r="AK207" s="2"/>
      <c r="AL207" s="2"/>
    </row>
    <row r="209" spans="35:38" x14ac:dyDescent="0.2">
      <c r="AI209" s="69"/>
      <c r="AJ209" s="69"/>
      <c r="AK209" s="69"/>
      <c r="AL209" s="69"/>
    </row>
    <row r="210" spans="35:38" s="69" customFormat="1" ht="15" customHeight="1" x14ac:dyDescent="0.2">
      <c r="AI210" s="68"/>
      <c r="AJ210" s="68"/>
      <c r="AK210" s="68"/>
      <c r="AL210" s="68"/>
    </row>
    <row r="211" spans="35:38" s="68" customFormat="1" ht="15" customHeight="1" x14ac:dyDescent="0.2"/>
    <row r="212" spans="35:38" s="68" customFormat="1" ht="15" customHeight="1" x14ac:dyDescent="0.2">
      <c r="AI212" s="53"/>
      <c r="AJ212" s="53"/>
      <c r="AK212" s="53"/>
      <c r="AL212" s="53"/>
    </row>
    <row r="213" spans="35:38" s="53" customFormat="1" ht="15" customHeight="1" x14ac:dyDescent="0.2">
      <c r="AI213" s="2"/>
      <c r="AJ213" s="2"/>
      <c r="AK213" s="2"/>
      <c r="AL213" s="2"/>
    </row>
    <row r="215" spans="35:38" x14ac:dyDescent="0.2">
      <c r="AI215" s="53"/>
      <c r="AJ215" s="53"/>
      <c r="AK215" s="53"/>
      <c r="AL215" s="53"/>
    </row>
    <row r="216" spans="35:38" s="53" customFormat="1" ht="15" customHeight="1" x14ac:dyDescent="0.25"/>
    <row r="217" spans="35:38" s="53" customFormat="1" ht="15" customHeight="1" x14ac:dyDescent="0.25"/>
    <row r="218" spans="35:38" s="53" customFormat="1" ht="15" customHeight="1" x14ac:dyDescent="0.25"/>
    <row r="219" spans="35:38" s="53" customFormat="1" ht="15" customHeight="1" x14ac:dyDescent="0.2">
      <c r="AI219" s="2"/>
      <c r="AJ219" s="2"/>
      <c r="AK219" s="2"/>
      <c r="AL219" s="2"/>
    </row>
    <row r="223" spans="35:38" ht="13.5" customHeight="1" x14ac:dyDescent="0.2"/>
    <row r="224" spans="35:38" ht="13.5" customHeight="1" x14ac:dyDescent="0.2"/>
  </sheetData>
  <sheetProtection password="BEF6" sheet="1" selectLockedCells="1"/>
  <dataConsolidate>
    <dataRefs count="1">
      <dataRef ref="A119" sheet="01 OPCI PODACI" r:id="rId1"/>
    </dataRefs>
  </dataConsolidate>
  <mergeCells count="37">
    <mergeCell ref="B14:I14"/>
    <mergeCell ref="B3:I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15:I15"/>
    <mergeCell ref="A20:A22"/>
    <mergeCell ref="B20:D20"/>
    <mergeCell ref="E20:G20"/>
    <mergeCell ref="H20:J20"/>
    <mergeCell ref="J21:J22"/>
    <mergeCell ref="G21:G22"/>
    <mergeCell ref="H21:H22"/>
    <mergeCell ref="I21:I22"/>
    <mergeCell ref="K20:M20"/>
    <mergeCell ref="K21:K22"/>
    <mergeCell ref="L21:L22"/>
    <mergeCell ref="M21:M22"/>
    <mergeCell ref="B21:B22"/>
    <mergeCell ref="C21:C22"/>
    <mergeCell ref="D21:D22"/>
    <mergeCell ref="E21:E22"/>
    <mergeCell ref="F21:F22"/>
    <mergeCell ref="P21:P22"/>
    <mergeCell ref="AM21:AM22"/>
    <mergeCell ref="AN21:AN22"/>
    <mergeCell ref="N20:P20"/>
    <mergeCell ref="AM20:AN20"/>
    <mergeCell ref="N21:N22"/>
    <mergeCell ref="O21:O22"/>
  </mergeCells>
  <dataValidations count="3">
    <dataValidation type="list" allowBlank="1" showInputMessage="1" showErrorMessage="1" error="Izaberite iz izbornika" sqref="B6:I6">
      <formula1>$R$143:$R$146</formula1>
    </dataValidation>
    <dataValidation type="list" allowBlank="1" showInputMessage="1" showErrorMessage="1" error="Izaberite iz izbornika" sqref="B5:I5">
      <formula1>$Q$143:$Q$147</formula1>
    </dataValidation>
    <dataValidation type="list" allowBlank="1" showInputMessage="1" showErrorMessage="1" error="Izaberite iz izbornika" sqref="B7:I7">
      <formula1>$A$143:$A$164</formula1>
    </dataValidation>
  </dataValidations>
  <pageMargins left="0.23622047244094491" right="0.23622047244094491" top="0.15748031496062992" bottom="0.15748031496062992" header="0.31496062992125984" footer="0.31496062992125984"/>
  <pageSetup paperSize="9" orientation="landscape" r:id="rId2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8"/>
  <sheetViews>
    <sheetView showGridLines="0" workbookViewId="0">
      <selection activeCell="E30" sqref="E30"/>
    </sheetView>
  </sheetViews>
  <sheetFormatPr defaultRowHeight="12.75" x14ac:dyDescent="0.2"/>
  <cols>
    <col min="1" max="1" width="25" style="2" bestFit="1" customWidth="1"/>
    <col min="2" max="2" width="21.28515625" style="2" customWidth="1"/>
    <col min="3" max="3" width="32.140625" style="2" customWidth="1"/>
    <col min="4" max="4" width="14.28515625" style="2" customWidth="1"/>
    <col min="5" max="5" width="11.85546875" style="2" bestFit="1" customWidth="1"/>
    <col min="6" max="6" width="13.140625" style="2" hidden="1" customWidth="1"/>
    <col min="7" max="11" width="9.140625" style="2" hidden="1" customWidth="1"/>
    <col min="12" max="26" width="9.140625" style="2"/>
    <col min="27" max="27" width="14.28515625" style="2" hidden="1" customWidth="1"/>
    <col min="28" max="34" width="0" style="2" hidden="1" customWidth="1"/>
    <col min="35" max="35" width="11.7109375" style="2" hidden="1" customWidth="1"/>
    <col min="36" max="36" width="9.140625" style="2"/>
    <col min="37" max="37" width="19.5703125" style="2" customWidth="1"/>
    <col min="38" max="16384" width="9.140625" style="2"/>
  </cols>
  <sheetData>
    <row r="1" spans="1:35" x14ac:dyDescent="0.2">
      <c r="A1" s="191" t="s">
        <v>120</v>
      </c>
      <c r="B1" s="192"/>
      <c r="C1" s="79"/>
    </row>
    <row r="2" spans="1:35" x14ac:dyDescent="0.2">
      <c r="A2" s="191" t="s">
        <v>122</v>
      </c>
      <c r="B2" s="192"/>
      <c r="C2" s="79"/>
    </row>
    <row r="4" spans="1:35" x14ac:dyDescent="0.2">
      <c r="A4" s="80" t="s">
        <v>185</v>
      </c>
      <c r="B4" s="14"/>
      <c r="C4" s="14"/>
      <c r="AE4" s="2" t="s">
        <v>186</v>
      </c>
      <c r="AG4" s="2" t="s">
        <v>187</v>
      </c>
      <c r="AI4" s="2" t="s">
        <v>102</v>
      </c>
    </row>
    <row r="5" spans="1:35" ht="13.5" x14ac:dyDescent="0.25">
      <c r="A5" s="81"/>
      <c r="F5" s="82" t="s">
        <v>153</v>
      </c>
      <c r="G5" s="82" t="s">
        <v>42</v>
      </c>
      <c r="H5" s="82" t="s">
        <v>43</v>
      </c>
      <c r="I5" s="82" t="s">
        <v>44</v>
      </c>
      <c r="J5" s="82" t="s">
        <v>45</v>
      </c>
      <c r="K5" s="83" t="s">
        <v>46</v>
      </c>
      <c r="AA5" s="5" t="s">
        <v>188</v>
      </c>
      <c r="AC5" s="6" t="s">
        <v>95</v>
      </c>
      <c r="AE5" s="6" t="s">
        <v>95</v>
      </c>
      <c r="AG5" s="5" t="s">
        <v>95</v>
      </c>
      <c r="AI5" s="6" t="s">
        <v>95</v>
      </c>
    </row>
    <row r="6" spans="1:35" ht="18" customHeight="1" x14ac:dyDescent="0.2">
      <c r="A6" s="193" t="s">
        <v>130</v>
      </c>
      <c r="B6" s="193"/>
      <c r="C6" s="84">
        <v>1636</v>
      </c>
      <c r="D6" s="33"/>
      <c r="E6" s="85"/>
      <c r="F6" s="12" t="str">
        <f>NazivSkole</f>
        <v>GIMNAZIJA BELI MANASTIR</v>
      </c>
      <c r="G6" s="12" t="str">
        <f>Zupanija</f>
        <v>Osječko-baranjska</v>
      </c>
      <c r="H6" s="12" t="str">
        <f>GradMjesto</f>
        <v>Beli Manastir</v>
      </c>
      <c r="I6" s="12" t="str">
        <f>Osnivac</f>
        <v>državna</v>
      </c>
      <c r="J6" s="12" t="str">
        <f>VrstaSkole</f>
        <v>gimnazija</v>
      </c>
      <c r="K6" s="2" t="str">
        <f>SifraSkole</f>
        <v>14-001-501</v>
      </c>
      <c r="AA6" s="6" t="s">
        <v>95</v>
      </c>
      <c r="AC6" s="5" t="s">
        <v>189</v>
      </c>
      <c r="AE6" s="5">
        <v>1</v>
      </c>
      <c r="AG6" s="5">
        <v>20</v>
      </c>
      <c r="AI6" s="5" t="s">
        <v>48</v>
      </c>
    </row>
    <row r="7" spans="1:35" ht="18" customHeight="1" x14ac:dyDescent="0.2">
      <c r="A7" s="193" t="s">
        <v>131</v>
      </c>
      <c r="B7" s="193"/>
      <c r="C7" s="86" t="s">
        <v>190</v>
      </c>
      <c r="D7" s="33"/>
      <c r="E7" s="85"/>
      <c r="F7" s="12" t="str">
        <f>NazivSkole</f>
        <v>GIMNAZIJA BELI MANASTIR</v>
      </c>
      <c r="G7" s="12" t="str">
        <f>Zupanija</f>
        <v>Osječko-baranjska</v>
      </c>
      <c r="H7" s="12" t="str">
        <f>GradMjesto</f>
        <v>Beli Manastir</v>
      </c>
      <c r="I7" s="12" t="str">
        <f>Osnivac</f>
        <v>državna</v>
      </c>
      <c r="J7" s="12" t="str">
        <f>VrstaSkole</f>
        <v>gimnazija</v>
      </c>
      <c r="K7" s="2" t="str">
        <f>SifraSkole</f>
        <v>14-001-501</v>
      </c>
      <c r="AA7" s="5" t="s">
        <v>190</v>
      </c>
      <c r="AC7" s="5" t="s">
        <v>191</v>
      </c>
      <c r="AE7" s="5">
        <v>2</v>
      </c>
      <c r="AG7" s="5">
        <v>40</v>
      </c>
      <c r="AI7" s="5" t="s">
        <v>75</v>
      </c>
    </row>
    <row r="8" spans="1:35" ht="19.5" customHeight="1" x14ac:dyDescent="0.2">
      <c r="A8" s="193" t="s">
        <v>192</v>
      </c>
      <c r="B8" s="193"/>
      <c r="C8" s="86" t="s">
        <v>189</v>
      </c>
      <c r="D8" s="33"/>
      <c r="E8" s="85"/>
      <c r="F8" s="12" t="str">
        <f>NazivSkole</f>
        <v>GIMNAZIJA BELI MANASTIR</v>
      </c>
      <c r="G8" s="12" t="str">
        <f>Zupanija</f>
        <v>Osječko-baranjska</v>
      </c>
      <c r="H8" s="12" t="str">
        <f>GradMjesto</f>
        <v>Beli Manastir</v>
      </c>
      <c r="I8" s="12" t="str">
        <f>Osnivac</f>
        <v>državna</v>
      </c>
      <c r="J8" s="12" t="str">
        <f>VrstaSkole</f>
        <v>gimnazija</v>
      </c>
      <c r="K8" s="2" t="str">
        <f>SifraSkole</f>
        <v>14-001-501</v>
      </c>
      <c r="AA8" s="5" t="s">
        <v>193</v>
      </c>
      <c r="AE8" s="5">
        <v>3</v>
      </c>
      <c r="AI8" s="5" t="s">
        <v>100</v>
      </c>
    </row>
    <row r="9" spans="1:35" ht="19.5" customHeight="1" x14ac:dyDescent="0.2">
      <c r="A9" s="29" t="s">
        <v>194</v>
      </c>
      <c r="B9" s="30"/>
      <c r="C9" s="87" t="s">
        <v>195</v>
      </c>
      <c r="D9" s="33"/>
      <c r="E9" s="85"/>
      <c r="F9" s="12"/>
      <c r="G9" s="12"/>
      <c r="H9" s="12"/>
      <c r="I9" s="12"/>
      <c r="J9" s="12"/>
      <c r="AA9" s="5"/>
      <c r="AE9" s="5"/>
      <c r="AI9" s="5"/>
    </row>
    <row r="10" spans="1:35" ht="18.75" customHeight="1" x14ac:dyDescent="0.2">
      <c r="A10" s="191" t="s">
        <v>196</v>
      </c>
      <c r="B10" s="192"/>
      <c r="C10" s="86">
        <v>1</v>
      </c>
      <c r="D10" s="33"/>
      <c r="E10" s="85"/>
      <c r="F10" s="12" t="str">
        <f>NazivSkole</f>
        <v>GIMNAZIJA BELI MANASTIR</v>
      </c>
      <c r="G10" s="12" t="str">
        <f>Zupanija</f>
        <v>Osječko-baranjska</v>
      </c>
      <c r="H10" s="12" t="str">
        <f>GradMjesto</f>
        <v>Beli Manastir</v>
      </c>
      <c r="I10" s="12" t="str">
        <f>Osnivac</f>
        <v>državna</v>
      </c>
      <c r="J10" s="12" t="str">
        <f>VrstaSkole</f>
        <v>gimnazija</v>
      </c>
      <c r="K10" s="2" t="str">
        <f>SifraSkole</f>
        <v>14-001-501</v>
      </c>
    </row>
    <row r="11" spans="1:35" x14ac:dyDescent="0.2">
      <c r="A11" s="88"/>
    </row>
    <row r="13" spans="1:35" ht="36" customHeight="1" x14ac:dyDescent="0.2">
      <c r="A13" s="188" t="s">
        <v>197</v>
      </c>
      <c r="B13" s="188"/>
      <c r="C13" s="188"/>
      <c r="D13" s="188"/>
      <c r="E13" s="188"/>
    </row>
    <row r="14" spans="1:35" ht="15.75" customHeight="1" x14ac:dyDescent="0.2">
      <c r="A14" s="89"/>
      <c r="B14" s="89"/>
      <c r="C14" s="89"/>
    </row>
    <row r="15" spans="1:35" x14ac:dyDescent="0.2">
      <c r="A15" s="90"/>
    </row>
    <row r="16" spans="1:35" x14ac:dyDescent="0.2">
      <c r="A16" s="189" t="s">
        <v>198</v>
      </c>
      <c r="B16" s="189" t="s">
        <v>8</v>
      </c>
      <c r="C16" s="189" t="s">
        <v>199</v>
      </c>
      <c r="D16" s="189" t="s">
        <v>200</v>
      </c>
      <c r="E16" s="190" t="s">
        <v>201</v>
      </c>
    </row>
    <row r="17" spans="1:37" ht="13.5" x14ac:dyDescent="0.25">
      <c r="A17" s="189"/>
      <c r="B17" s="189"/>
      <c r="C17" s="189"/>
      <c r="D17" s="189"/>
      <c r="E17" s="189"/>
      <c r="F17" s="82" t="s">
        <v>153</v>
      </c>
      <c r="G17" s="82" t="s">
        <v>42</v>
      </c>
      <c r="H17" s="82" t="s">
        <v>43</v>
      </c>
      <c r="I17" s="82" t="s">
        <v>44</v>
      </c>
      <c r="J17" s="82" t="s">
        <v>45</v>
      </c>
      <c r="K17" s="83" t="s">
        <v>46</v>
      </c>
    </row>
    <row r="18" spans="1:37" ht="18" customHeight="1" x14ac:dyDescent="0.2">
      <c r="A18" s="91" t="s">
        <v>202</v>
      </c>
      <c r="B18" s="92" t="s">
        <v>47</v>
      </c>
      <c r="C18" s="93" t="s">
        <v>203</v>
      </c>
      <c r="D18" s="93" t="s">
        <v>48</v>
      </c>
      <c r="E18" s="94">
        <v>40</v>
      </c>
      <c r="F18" s="12" t="str">
        <f t="shared" ref="F18:F57" si="0">NazivSkole</f>
        <v>GIMNAZIJA BELI MANASTIR</v>
      </c>
      <c r="G18" s="12" t="str">
        <f t="shared" ref="G18:G57" si="1">Zupanija</f>
        <v>Osječko-baranjska</v>
      </c>
      <c r="H18" s="12" t="str">
        <f t="shared" ref="H18:H57" si="2">GradMjesto</f>
        <v>Beli Manastir</v>
      </c>
      <c r="I18" s="12" t="str">
        <f t="shared" ref="I18:I57" si="3">Osnivac</f>
        <v>državna</v>
      </c>
      <c r="J18" s="12" t="str">
        <f t="shared" ref="J18:J57" si="4">VrstaSkole</f>
        <v>gimnazija</v>
      </c>
      <c r="K18" s="2" t="str">
        <f t="shared" ref="K18:K57" si="5">SifraSkole</f>
        <v>14-001-501</v>
      </c>
    </row>
    <row r="19" spans="1:37" ht="18" customHeight="1" x14ac:dyDescent="0.2">
      <c r="A19" s="91" t="s">
        <v>246</v>
      </c>
      <c r="B19" s="92" t="s">
        <v>252</v>
      </c>
      <c r="C19" s="93" t="s">
        <v>204</v>
      </c>
      <c r="D19" s="93" t="s">
        <v>48</v>
      </c>
      <c r="E19" s="94">
        <v>40</v>
      </c>
      <c r="F19" s="12" t="str">
        <f t="shared" si="0"/>
        <v>GIMNAZIJA BELI MANASTIR</v>
      </c>
      <c r="G19" s="12" t="str">
        <f t="shared" si="1"/>
        <v>Osječko-baranjska</v>
      </c>
      <c r="H19" s="12" t="str">
        <f t="shared" si="2"/>
        <v>Beli Manastir</v>
      </c>
      <c r="I19" s="12" t="str">
        <f t="shared" si="3"/>
        <v>državna</v>
      </c>
      <c r="J19" s="12" t="str">
        <f t="shared" si="4"/>
        <v>gimnazija</v>
      </c>
      <c r="K19" s="2" t="str">
        <f t="shared" si="5"/>
        <v>14-001-501</v>
      </c>
    </row>
    <row r="20" spans="1:37" ht="18" customHeight="1" x14ac:dyDescent="0.2">
      <c r="A20" s="91" t="s">
        <v>205</v>
      </c>
      <c r="B20" s="92" t="s">
        <v>47</v>
      </c>
      <c r="C20" s="93" t="s">
        <v>206</v>
      </c>
      <c r="D20" s="93" t="s">
        <v>48</v>
      </c>
      <c r="E20" s="94">
        <v>40</v>
      </c>
      <c r="F20" s="12" t="str">
        <f t="shared" si="0"/>
        <v>GIMNAZIJA BELI MANASTIR</v>
      </c>
      <c r="G20" s="12" t="str">
        <f t="shared" si="1"/>
        <v>Osječko-baranjska</v>
      </c>
      <c r="H20" s="12" t="str">
        <f t="shared" si="2"/>
        <v>Beli Manastir</v>
      </c>
      <c r="I20" s="12" t="str">
        <f t="shared" si="3"/>
        <v>državna</v>
      </c>
      <c r="J20" s="12" t="str">
        <f t="shared" si="4"/>
        <v>gimnazija</v>
      </c>
      <c r="K20" s="2" t="str">
        <f t="shared" si="5"/>
        <v>14-001-501</v>
      </c>
    </row>
    <row r="21" spans="1:37" ht="18" customHeight="1" x14ac:dyDescent="0.2">
      <c r="A21" s="95" t="s">
        <v>207</v>
      </c>
      <c r="B21" s="92" t="s">
        <v>208</v>
      </c>
      <c r="C21" s="93" t="s">
        <v>209</v>
      </c>
      <c r="D21" s="93" t="s">
        <v>48</v>
      </c>
      <c r="E21" s="94">
        <v>40</v>
      </c>
      <c r="F21" s="12" t="str">
        <f t="shared" si="0"/>
        <v>GIMNAZIJA BELI MANASTIR</v>
      </c>
      <c r="G21" s="12" t="str">
        <f t="shared" si="1"/>
        <v>Osječko-baranjska</v>
      </c>
      <c r="H21" s="12" t="str">
        <f t="shared" si="2"/>
        <v>Beli Manastir</v>
      </c>
      <c r="I21" s="12" t="str">
        <f t="shared" si="3"/>
        <v>državna</v>
      </c>
      <c r="J21" s="12" t="str">
        <f t="shared" si="4"/>
        <v>gimnazija</v>
      </c>
      <c r="K21" s="2" t="str">
        <f t="shared" si="5"/>
        <v>14-001-501</v>
      </c>
    </row>
    <row r="22" spans="1:37" ht="18" customHeight="1" x14ac:dyDescent="0.2">
      <c r="A22" s="91" t="s">
        <v>210</v>
      </c>
      <c r="B22" s="92" t="s">
        <v>208</v>
      </c>
      <c r="C22" s="93" t="s">
        <v>209</v>
      </c>
      <c r="D22" s="93" t="s">
        <v>48</v>
      </c>
      <c r="E22" s="94">
        <v>20</v>
      </c>
      <c r="F22" s="12" t="str">
        <f t="shared" si="0"/>
        <v>GIMNAZIJA BELI MANASTIR</v>
      </c>
      <c r="G22" s="12" t="str">
        <f t="shared" si="1"/>
        <v>Osječko-baranjska</v>
      </c>
      <c r="H22" s="12" t="str">
        <f t="shared" si="2"/>
        <v>Beli Manastir</v>
      </c>
      <c r="I22" s="12" t="str">
        <f t="shared" si="3"/>
        <v>državna</v>
      </c>
      <c r="J22" s="12" t="str">
        <f t="shared" si="4"/>
        <v>gimnazija</v>
      </c>
      <c r="K22" s="2" t="str">
        <f t="shared" si="5"/>
        <v>14-001-501</v>
      </c>
    </row>
    <row r="23" spans="1:37" ht="18" customHeight="1" x14ac:dyDescent="0.2">
      <c r="A23" s="91" t="s">
        <v>211</v>
      </c>
      <c r="B23" s="92" t="s">
        <v>212</v>
      </c>
      <c r="C23" s="93" t="s">
        <v>213</v>
      </c>
      <c r="D23" s="93" t="s">
        <v>48</v>
      </c>
      <c r="E23" s="94">
        <v>40</v>
      </c>
      <c r="F23" s="12" t="str">
        <f t="shared" si="0"/>
        <v>GIMNAZIJA BELI MANASTIR</v>
      </c>
      <c r="G23" s="12" t="str">
        <f t="shared" si="1"/>
        <v>Osječko-baranjska</v>
      </c>
      <c r="H23" s="12" t="str">
        <f t="shared" si="2"/>
        <v>Beli Manastir</v>
      </c>
      <c r="I23" s="12" t="str">
        <f t="shared" si="3"/>
        <v>državna</v>
      </c>
      <c r="J23" s="12" t="str">
        <f t="shared" si="4"/>
        <v>gimnazija</v>
      </c>
      <c r="K23" s="2" t="str">
        <f t="shared" si="5"/>
        <v>14-001-501</v>
      </c>
    </row>
    <row r="24" spans="1:37" ht="18" customHeight="1" x14ac:dyDescent="0.2">
      <c r="A24" s="91" t="s">
        <v>214</v>
      </c>
      <c r="B24" s="92" t="s">
        <v>215</v>
      </c>
      <c r="C24" s="93" t="s">
        <v>216</v>
      </c>
      <c r="D24" s="93" t="s">
        <v>48</v>
      </c>
      <c r="E24" s="94">
        <v>40</v>
      </c>
      <c r="F24" s="12" t="str">
        <f t="shared" si="0"/>
        <v>GIMNAZIJA BELI MANASTIR</v>
      </c>
      <c r="G24" s="12" t="str">
        <f t="shared" si="1"/>
        <v>Osječko-baranjska</v>
      </c>
      <c r="H24" s="12" t="str">
        <f t="shared" si="2"/>
        <v>Beli Manastir</v>
      </c>
      <c r="I24" s="12" t="str">
        <f t="shared" si="3"/>
        <v>državna</v>
      </c>
      <c r="J24" s="12" t="str">
        <f t="shared" si="4"/>
        <v>gimnazija</v>
      </c>
      <c r="K24" s="2" t="str">
        <f t="shared" si="5"/>
        <v>14-001-501</v>
      </c>
    </row>
    <row r="25" spans="1:37" ht="18" customHeight="1" x14ac:dyDescent="0.2">
      <c r="A25" s="91" t="s">
        <v>251</v>
      </c>
      <c r="B25" s="92" t="s">
        <v>212</v>
      </c>
      <c r="C25" s="93" t="s">
        <v>217</v>
      </c>
      <c r="D25" s="93" t="s">
        <v>48</v>
      </c>
      <c r="E25" s="94">
        <v>40</v>
      </c>
      <c r="F25" s="12" t="str">
        <f t="shared" si="0"/>
        <v>GIMNAZIJA BELI MANASTIR</v>
      </c>
      <c r="G25" s="12" t="str">
        <f t="shared" si="1"/>
        <v>Osječko-baranjska</v>
      </c>
      <c r="H25" s="12" t="str">
        <f t="shared" si="2"/>
        <v>Beli Manastir</v>
      </c>
      <c r="I25" s="12" t="str">
        <f t="shared" si="3"/>
        <v>državna</v>
      </c>
      <c r="J25" s="12" t="str">
        <f t="shared" si="4"/>
        <v>gimnazija</v>
      </c>
      <c r="K25" s="2" t="str">
        <f t="shared" si="5"/>
        <v>14-001-501</v>
      </c>
    </row>
    <row r="26" spans="1:37" ht="18" customHeight="1" x14ac:dyDescent="0.2">
      <c r="A26" s="91" t="s">
        <v>220</v>
      </c>
      <c r="B26" s="92" t="s">
        <v>212</v>
      </c>
      <c r="C26" s="93" t="s">
        <v>217</v>
      </c>
      <c r="D26" s="93" t="s">
        <v>48</v>
      </c>
      <c r="E26" s="94">
        <v>40</v>
      </c>
      <c r="F26" s="12" t="str">
        <f t="shared" si="0"/>
        <v>GIMNAZIJA BELI MANASTIR</v>
      </c>
      <c r="G26" s="12" t="str">
        <f t="shared" si="1"/>
        <v>Osječko-baranjska</v>
      </c>
      <c r="H26" s="12" t="str">
        <f t="shared" si="2"/>
        <v>Beli Manastir</v>
      </c>
      <c r="I26" s="12" t="str">
        <f t="shared" si="3"/>
        <v>državna</v>
      </c>
      <c r="J26" s="12" t="str">
        <f t="shared" si="4"/>
        <v>gimnazija</v>
      </c>
      <c r="K26" s="2" t="str">
        <f t="shared" si="5"/>
        <v>14-001-501</v>
      </c>
    </row>
    <row r="27" spans="1:37" ht="18" customHeight="1" x14ac:dyDescent="0.2">
      <c r="A27" s="91" t="s">
        <v>218</v>
      </c>
      <c r="B27" s="92" t="s">
        <v>212</v>
      </c>
      <c r="C27" s="93" t="s">
        <v>219</v>
      </c>
      <c r="D27" s="93" t="s">
        <v>48</v>
      </c>
      <c r="E27" s="94">
        <v>40</v>
      </c>
      <c r="F27" s="12" t="str">
        <f t="shared" si="0"/>
        <v>GIMNAZIJA BELI MANASTIR</v>
      </c>
      <c r="G27" s="12" t="str">
        <f t="shared" si="1"/>
        <v>Osječko-baranjska</v>
      </c>
      <c r="H27" s="12" t="str">
        <f t="shared" si="2"/>
        <v>Beli Manastir</v>
      </c>
      <c r="I27" s="12" t="str">
        <f t="shared" si="3"/>
        <v>državna</v>
      </c>
      <c r="J27" s="12" t="str">
        <f t="shared" si="4"/>
        <v>gimnazija</v>
      </c>
      <c r="K27" s="2" t="str">
        <f t="shared" si="5"/>
        <v>14-001-501</v>
      </c>
    </row>
    <row r="28" spans="1:37" ht="18" customHeight="1" x14ac:dyDescent="0.2">
      <c r="A28" s="91"/>
      <c r="B28" s="92"/>
      <c r="C28" s="93" t="s">
        <v>95</v>
      </c>
      <c r="D28" s="93" t="s">
        <v>95</v>
      </c>
      <c r="E28" s="94"/>
      <c r="F28" s="12" t="str">
        <f t="shared" si="0"/>
        <v>GIMNAZIJA BELI MANASTIR</v>
      </c>
      <c r="G28" s="12" t="str">
        <f t="shared" si="1"/>
        <v>Osječko-baranjska</v>
      </c>
      <c r="H28" s="12" t="str">
        <f t="shared" si="2"/>
        <v>Beli Manastir</v>
      </c>
      <c r="I28" s="12" t="str">
        <f t="shared" si="3"/>
        <v>državna</v>
      </c>
      <c r="J28" s="12" t="str">
        <f t="shared" si="4"/>
        <v>gimnazija</v>
      </c>
      <c r="K28" s="2" t="str">
        <f t="shared" si="5"/>
        <v>14-001-501</v>
      </c>
      <c r="AK28" s="5"/>
    </row>
    <row r="29" spans="1:37" ht="18" customHeight="1" x14ac:dyDescent="0.2">
      <c r="A29" s="91"/>
      <c r="B29" s="92"/>
      <c r="C29" s="93" t="s">
        <v>95</v>
      </c>
      <c r="D29" s="93" t="s">
        <v>95</v>
      </c>
      <c r="E29" s="94"/>
      <c r="F29" s="12" t="str">
        <f t="shared" si="0"/>
        <v>GIMNAZIJA BELI MANASTIR</v>
      </c>
      <c r="G29" s="12" t="str">
        <f t="shared" si="1"/>
        <v>Osječko-baranjska</v>
      </c>
      <c r="H29" s="12" t="str">
        <f t="shared" si="2"/>
        <v>Beli Manastir</v>
      </c>
      <c r="I29" s="12" t="str">
        <f t="shared" si="3"/>
        <v>državna</v>
      </c>
      <c r="J29" s="12" t="str">
        <f t="shared" si="4"/>
        <v>gimnazija</v>
      </c>
      <c r="K29" s="2" t="str">
        <f t="shared" si="5"/>
        <v>14-001-501</v>
      </c>
      <c r="AK29" s="5"/>
    </row>
    <row r="30" spans="1:37" ht="18" customHeight="1" x14ac:dyDescent="0.2">
      <c r="A30" s="91"/>
      <c r="B30" s="92"/>
      <c r="C30" s="93" t="s">
        <v>95</v>
      </c>
      <c r="D30" s="93" t="s">
        <v>95</v>
      </c>
      <c r="E30" s="94"/>
      <c r="F30" s="12" t="str">
        <f t="shared" si="0"/>
        <v>GIMNAZIJA BELI MANASTIR</v>
      </c>
      <c r="G30" s="12" t="str">
        <f t="shared" si="1"/>
        <v>Osječko-baranjska</v>
      </c>
      <c r="H30" s="12" t="str">
        <f t="shared" si="2"/>
        <v>Beli Manastir</v>
      </c>
      <c r="I30" s="12" t="str">
        <f t="shared" si="3"/>
        <v>državna</v>
      </c>
      <c r="J30" s="12" t="str">
        <f t="shared" si="4"/>
        <v>gimnazija</v>
      </c>
      <c r="K30" s="2" t="str">
        <f t="shared" si="5"/>
        <v>14-001-501</v>
      </c>
      <c r="AK30" s="5"/>
    </row>
    <row r="31" spans="1:37" ht="18" customHeight="1" x14ac:dyDescent="0.2">
      <c r="A31" s="91"/>
      <c r="B31" s="92"/>
      <c r="C31" s="93" t="s">
        <v>95</v>
      </c>
      <c r="D31" s="93" t="s">
        <v>95</v>
      </c>
      <c r="E31" s="94"/>
      <c r="F31" s="12" t="str">
        <f t="shared" si="0"/>
        <v>GIMNAZIJA BELI MANASTIR</v>
      </c>
      <c r="G31" s="12" t="str">
        <f t="shared" si="1"/>
        <v>Osječko-baranjska</v>
      </c>
      <c r="H31" s="12" t="str">
        <f t="shared" si="2"/>
        <v>Beli Manastir</v>
      </c>
      <c r="I31" s="12" t="str">
        <f t="shared" si="3"/>
        <v>državna</v>
      </c>
      <c r="J31" s="12" t="str">
        <f t="shared" si="4"/>
        <v>gimnazija</v>
      </c>
      <c r="K31" s="2" t="str">
        <f t="shared" si="5"/>
        <v>14-001-501</v>
      </c>
      <c r="AK31" s="5"/>
    </row>
    <row r="32" spans="1:37" ht="18" customHeight="1" x14ac:dyDescent="0.2">
      <c r="A32" s="91"/>
      <c r="B32" s="92"/>
      <c r="C32" s="93" t="s">
        <v>95</v>
      </c>
      <c r="D32" s="93" t="s">
        <v>95</v>
      </c>
      <c r="E32" s="94"/>
      <c r="F32" s="12" t="str">
        <f t="shared" si="0"/>
        <v>GIMNAZIJA BELI MANASTIR</v>
      </c>
      <c r="G32" s="12" t="str">
        <f t="shared" si="1"/>
        <v>Osječko-baranjska</v>
      </c>
      <c r="H32" s="12" t="str">
        <f t="shared" si="2"/>
        <v>Beli Manastir</v>
      </c>
      <c r="I32" s="12" t="str">
        <f t="shared" si="3"/>
        <v>državna</v>
      </c>
      <c r="J32" s="12" t="str">
        <f t="shared" si="4"/>
        <v>gimnazija</v>
      </c>
      <c r="K32" s="2" t="str">
        <f t="shared" si="5"/>
        <v>14-001-501</v>
      </c>
      <c r="AK32" s="5"/>
    </row>
    <row r="33" spans="1:37" ht="18" customHeight="1" x14ac:dyDescent="0.2">
      <c r="A33" s="91"/>
      <c r="B33" s="92"/>
      <c r="C33" s="93" t="s">
        <v>95</v>
      </c>
      <c r="D33" s="93" t="s">
        <v>95</v>
      </c>
      <c r="E33" s="94"/>
      <c r="F33" s="12" t="str">
        <f t="shared" si="0"/>
        <v>GIMNAZIJA BELI MANASTIR</v>
      </c>
      <c r="G33" s="12" t="str">
        <f t="shared" si="1"/>
        <v>Osječko-baranjska</v>
      </c>
      <c r="H33" s="12" t="str">
        <f t="shared" si="2"/>
        <v>Beli Manastir</v>
      </c>
      <c r="I33" s="12" t="str">
        <f t="shared" si="3"/>
        <v>državna</v>
      </c>
      <c r="J33" s="12" t="str">
        <f t="shared" si="4"/>
        <v>gimnazija</v>
      </c>
      <c r="K33" s="2" t="str">
        <f t="shared" si="5"/>
        <v>14-001-501</v>
      </c>
      <c r="AK33" s="5"/>
    </row>
    <row r="34" spans="1:37" ht="18" customHeight="1" x14ac:dyDescent="0.2">
      <c r="A34" s="91"/>
      <c r="B34" s="92"/>
      <c r="C34" s="93" t="s">
        <v>95</v>
      </c>
      <c r="D34" s="93" t="s">
        <v>95</v>
      </c>
      <c r="E34" s="94"/>
      <c r="F34" s="12" t="str">
        <f t="shared" si="0"/>
        <v>GIMNAZIJA BELI MANASTIR</v>
      </c>
      <c r="G34" s="12" t="str">
        <f t="shared" si="1"/>
        <v>Osječko-baranjska</v>
      </c>
      <c r="H34" s="12" t="str">
        <f t="shared" si="2"/>
        <v>Beli Manastir</v>
      </c>
      <c r="I34" s="12" t="str">
        <f t="shared" si="3"/>
        <v>državna</v>
      </c>
      <c r="J34" s="12" t="str">
        <f t="shared" si="4"/>
        <v>gimnazija</v>
      </c>
      <c r="K34" s="2" t="str">
        <f t="shared" si="5"/>
        <v>14-001-501</v>
      </c>
      <c r="AK34" s="5"/>
    </row>
    <row r="35" spans="1:37" ht="18" customHeight="1" x14ac:dyDescent="0.2">
      <c r="A35" s="91"/>
      <c r="B35" s="92"/>
      <c r="C35" s="93" t="s">
        <v>95</v>
      </c>
      <c r="D35" s="93" t="s">
        <v>95</v>
      </c>
      <c r="E35" s="94"/>
      <c r="F35" s="12" t="str">
        <f t="shared" si="0"/>
        <v>GIMNAZIJA BELI MANASTIR</v>
      </c>
      <c r="G35" s="12" t="str">
        <f t="shared" si="1"/>
        <v>Osječko-baranjska</v>
      </c>
      <c r="H35" s="12" t="str">
        <f t="shared" si="2"/>
        <v>Beli Manastir</v>
      </c>
      <c r="I35" s="12" t="str">
        <f t="shared" si="3"/>
        <v>državna</v>
      </c>
      <c r="J35" s="12" t="str">
        <f t="shared" si="4"/>
        <v>gimnazija</v>
      </c>
      <c r="K35" s="2" t="str">
        <f t="shared" si="5"/>
        <v>14-001-501</v>
      </c>
      <c r="AK35" s="5"/>
    </row>
    <row r="36" spans="1:37" ht="18" customHeight="1" x14ac:dyDescent="0.2">
      <c r="A36" s="91"/>
      <c r="B36" s="92"/>
      <c r="C36" s="93" t="s">
        <v>95</v>
      </c>
      <c r="D36" s="93" t="s">
        <v>95</v>
      </c>
      <c r="E36" s="94"/>
      <c r="F36" s="12" t="str">
        <f t="shared" si="0"/>
        <v>GIMNAZIJA BELI MANASTIR</v>
      </c>
      <c r="G36" s="12" t="str">
        <f t="shared" si="1"/>
        <v>Osječko-baranjska</v>
      </c>
      <c r="H36" s="12" t="str">
        <f t="shared" si="2"/>
        <v>Beli Manastir</v>
      </c>
      <c r="I36" s="12" t="str">
        <f t="shared" si="3"/>
        <v>državna</v>
      </c>
      <c r="J36" s="12" t="str">
        <f t="shared" si="4"/>
        <v>gimnazija</v>
      </c>
      <c r="K36" s="2" t="str">
        <f t="shared" si="5"/>
        <v>14-001-501</v>
      </c>
      <c r="AK36" s="5"/>
    </row>
    <row r="37" spans="1:37" ht="18" customHeight="1" x14ac:dyDescent="0.2">
      <c r="A37" s="91"/>
      <c r="B37" s="92"/>
      <c r="C37" s="93" t="s">
        <v>95</v>
      </c>
      <c r="D37" s="93" t="s">
        <v>95</v>
      </c>
      <c r="E37" s="94"/>
      <c r="F37" s="12" t="str">
        <f t="shared" si="0"/>
        <v>GIMNAZIJA BELI MANASTIR</v>
      </c>
      <c r="G37" s="12" t="str">
        <f t="shared" si="1"/>
        <v>Osječko-baranjska</v>
      </c>
      <c r="H37" s="12" t="str">
        <f t="shared" si="2"/>
        <v>Beli Manastir</v>
      </c>
      <c r="I37" s="12" t="str">
        <f t="shared" si="3"/>
        <v>državna</v>
      </c>
      <c r="J37" s="12" t="str">
        <f t="shared" si="4"/>
        <v>gimnazija</v>
      </c>
      <c r="K37" s="2" t="str">
        <f t="shared" si="5"/>
        <v>14-001-501</v>
      </c>
      <c r="AK37" s="5"/>
    </row>
    <row r="38" spans="1:37" ht="18" customHeight="1" x14ac:dyDescent="0.2">
      <c r="A38" s="91"/>
      <c r="B38" s="92"/>
      <c r="C38" s="93" t="s">
        <v>95</v>
      </c>
      <c r="D38" s="93" t="s">
        <v>95</v>
      </c>
      <c r="E38" s="94"/>
      <c r="F38" s="12" t="str">
        <f t="shared" si="0"/>
        <v>GIMNAZIJA BELI MANASTIR</v>
      </c>
      <c r="G38" s="12" t="str">
        <f t="shared" si="1"/>
        <v>Osječko-baranjska</v>
      </c>
      <c r="H38" s="12" t="str">
        <f t="shared" si="2"/>
        <v>Beli Manastir</v>
      </c>
      <c r="I38" s="12" t="str">
        <f t="shared" si="3"/>
        <v>državna</v>
      </c>
      <c r="J38" s="12" t="str">
        <f t="shared" si="4"/>
        <v>gimnazija</v>
      </c>
      <c r="K38" s="2" t="str">
        <f t="shared" si="5"/>
        <v>14-001-501</v>
      </c>
      <c r="AK38" s="5"/>
    </row>
    <row r="39" spans="1:37" ht="18" customHeight="1" x14ac:dyDescent="0.2">
      <c r="A39" s="91"/>
      <c r="B39" s="92"/>
      <c r="C39" s="93" t="s">
        <v>95</v>
      </c>
      <c r="D39" s="93" t="s">
        <v>95</v>
      </c>
      <c r="E39" s="94"/>
      <c r="F39" s="12" t="str">
        <f t="shared" si="0"/>
        <v>GIMNAZIJA BELI MANASTIR</v>
      </c>
      <c r="G39" s="12" t="str">
        <f t="shared" si="1"/>
        <v>Osječko-baranjska</v>
      </c>
      <c r="H39" s="12" t="str">
        <f t="shared" si="2"/>
        <v>Beli Manastir</v>
      </c>
      <c r="I39" s="12" t="str">
        <f t="shared" si="3"/>
        <v>državna</v>
      </c>
      <c r="J39" s="12" t="str">
        <f t="shared" si="4"/>
        <v>gimnazija</v>
      </c>
      <c r="K39" s="2" t="str">
        <f t="shared" si="5"/>
        <v>14-001-501</v>
      </c>
      <c r="AK39" s="5"/>
    </row>
    <row r="40" spans="1:37" ht="18" customHeight="1" x14ac:dyDescent="0.2">
      <c r="A40" s="91"/>
      <c r="B40" s="92"/>
      <c r="C40" s="93" t="s">
        <v>95</v>
      </c>
      <c r="D40" s="93" t="s">
        <v>95</v>
      </c>
      <c r="E40" s="94"/>
      <c r="F40" s="12" t="str">
        <f t="shared" si="0"/>
        <v>GIMNAZIJA BELI MANASTIR</v>
      </c>
      <c r="G40" s="12" t="str">
        <f t="shared" si="1"/>
        <v>Osječko-baranjska</v>
      </c>
      <c r="H40" s="12" t="str">
        <f t="shared" si="2"/>
        <v>Beli Manastir</v>
      </c>
      <c r="I40" s="12" t="str">
        <f t="shared" si="3"/>
        <v>državna</v>
      </c>
      <c r="J40" s="12" t="str">
        <f t="shared" si="4"/>
        <v>gimnazija</v>
      </c>
      <c r="K40" s="2" t="str">
        <f t="shared" si="5"/>
        <v>14-001-501</v>
      </c>
      <c r="AK40" s="5"/>
    </row>
    <row r="41" spans="1:37" ht="18" customHeight="1" x14ac:dyDescent="0.2">
      <c r="A41" s="91"/>
      <c r="B41" s="92"/>
      <c r="C41" s="93" t="s">
        <v>95</v>
      </c>
      <c r="D41" s="93" t="s">
        <v>95</v>
      </c>
      <c r="E41" s="94"/>
      <c r="F41" s="12" t="str">
        <f t="shared" si="0"/>
        <v>GIMNAZIJA BELI MANASTIR</v>
      </c>
      <c r="G41" s="12" t="str">
        <f t="shared" si="1"/>
        <v>Osječko-baranjska</v>
      </c>
      <c r="H41" s="12" t="str">
        <f t="shared" si="2"/>
        <v>Beli Manastir</v>
      </c>
      <c r="I41" s="12" t="str">
        <f t="shared" si="3"/>
        <v>državna</v>
      </c>
      <c r="J41" s="12" t="str">
        <f t="shared" si="4"/>
        <v>gimnazija</v>
      </c>
      <c r="K41" s="2" t="str">
        <f t="shared" si="5"/>
        <v>14-001-501</v>
      </c>
      <c r="AK41" s="5"/>
    </row>
    <row r="42" spans="1:37" ht="18" customHeight="1" x14ac:dyDescent="0.2">
      <c r="A42" s="91"/>
      <c r="B42" s="92"/>
      <c r="C42" s="93" t="s">
        <v>95</v>
      </c>
      <c r="D42" s="93" t="s">
        <v>95</v>
      </c>
      <c r="E42" s="94"/>
      <c r="F42" s="12" t="str">
        <f t="shared" si="0"/>
        <v>GIMNAZIJA BELI MANASTIR</v>
      </c>
      <c r="G42" s="12" t="str">
        <f t="shared" si="1"/>
        <v>Osječko-baranjska</v>
      </c>
      <c r="H42" s="12" t="str">
        <f t="shared" si="2"/>
        <v>Beli Manastir</v>
      </c>
      <c r="I42" s="12" t="str">
        <f t="shared" si="3"/>
        <v>državna</v>
      </c>
      <c r="J42" s="12" t="str">
        <f t="shared" si="4"/>
        <v>gimnazija</v>
      </c>
      <c r="K42" s="2" t="str">
        <f t="shared" si="5"/>
        <v>14-001-501</v>
      </c>
      <c r="AK42" s="5"/>
    </row>
    <row r="43" spans="1:37" ht="18" customHeight="1" x14ac:dyDescent="0.2">
      <c r="A43" s="91"/>
      <c r="B43" s="92"/>
      <c r="C43" s="93" t="s">
        <v>95</v>
      </c>
      <c r="D43" s="93" t="s">
        <v>95</v>
      </c>
      <c r="E43" s="94"/>
      <c r="F43" s="12" t="str">
        <f t="shared" si="0"/>
        <v>GIMNAZIJA BELI MANASTIR</v>
      </c>
      <c r="G43" s="12" t="str">
        <f t="shared" si="1"/>
        <v>Osječko-baranjska</v>
      </c>
      <c r="H43" s="12" t="str">
        <f t="shared" si="2"/>
        <v>Beli Manastir</v>
      </c>
      <c r="I43" s="12" t="str">
        <f t="shared" si="3"/>
        <v>državna</v>
      </c>
      <c r="J43" s="12" t="str">
        <f t="shared" si="4"/>
        <v>gimnazija</v>
      </c>
      <c r="K43" s="2" t="str">
        <f t="shared" si="5"/>
        <v>14-001-501</v>
      </c>
      <c r="AK43" s="5"/>
    </row>
    <row r="44" spans="1:37" ht="18" customHeight="1" x14ac:dyDescent="0.2">
      <c r="A44" s="91"/>
      <c r="B44" s="92"/>
      <c r="C44" s="93" t="s">
        <v>95</v>
      </c>
      <c r="D44" s="93" t="s">
        <v>95</v>
      </c>
      <c r="E44" s="94"/>
      <c r="F44" s="12" t="str">
        <f t="shared" si="0"/>
        <v>GIMNAZIJA BELI MANASTIR</v>
      </c>
      <c r="G44" s="12" t="str">
        <f t="shared" si="1"/>
        <v>Osječko-baranjska</v>
      </c>
      <c r="H44" s="12" t="str">
        <f t="shared" si="2"/>
        <v>Beli Manastir</v>
      </c>
      <c r="I44" s="12" t="str">
        <f t="shared" si="3"/>
        <v>državna</v>
      </c>
      <c r="J44" s="12" t="str">
        <f t="shared" si="4"/>
        <v>gimnazija</v>
      </c>
      <c r="K44" s="2" t="str">
        <f t="shared" si="5"/>
        <v>14-001-501</v>
      </c>
      <c r="AK44" s="5"/>
    </row>
    <row r="45" spans="1:37" ht="18" customHeight="1" x14ac:dyDescent="0.2">
      <c r="A45" s="91"/>
      <c r="B45" s="92"/>
      <c r="C45" s="93" t="s">
        <v>95</v>
      </c>
      <c r="D45" s="93" t="s">
        <v>95</v>
      </c>
      <c r="E45" s="94"/>
      <c r="F45" s="12" t="str">
        <f t="shared" si="0"/>
        <v>GIMNAZIJA BELI MANASTIR</v>
      </c>
      <c r="G45" s="12" t="str">
        <f t="shared" si="1"/>
        <v>Osječko-baranjska</v>
      </c>
      <c r="H45" s="12" t="str">
        <f t="shared" si="2"/>
        <v>Beli Manastir</v>
      </c>
      <c r="I45" s="12" t="str">
        <f t="shared" si="3"/>
        <v>državna</v>
      </c>
      <c r="J45" s="12" t="str">
        <f t="shared" si="4"/>
        <v>gimnazija</v>
      </c>
      <c r="K45" s="2" t="str">
        <f t="shared" si="5"/>
        <v>14-001-501</v>
      </c>
      <c r="AK45" s="5"/>
    </row>
    <row r="46" spans="1:37" ht="18" customHeight="1" x14ac:dyDescent="0.2">
      <c r="A46" s="91"/>
      <c r="B46" s="92"/>
      <c r="C46" s="93" t="s">
        <v>95</v>
      </c>
      <c r="D46" s="93" t="s">
        <v>95</v>
      </c>
      <c r="E46" s="94"/>
      <c r="F46" s="12" t="str">
        <f t="shared" si="0"/>
        <v>GIMNAZIJA BELI MANASTIR</v>
      </c>
      <c r="G46" s="12" t="str">
        <f t="shared" si="1"/>
        <v>Osječko-baranjska</v>
      </c>
      <c r="H46" s="12" t="str">
        <f t="shared" si="2"/>
        <v>Beli Manastir</v>
      </c>
      <c r="I46" s="12" t="str">
        <f t="shared" si="3"/>
        <v>državna</v>
      </c>
      <c r="J46" s="12" t="str">
        <f t="shared" si="4"/>
        <v>gimnazija</v>
      </c>
      <c r="K46" s="2" t="str">
        <f t="shared" si="5"/>
        <v>14-001-501</v>
      </c>
      <c r="AK46" s="5"/>
    </row>
    <row r="47" spans="1:37" ht="18" customHeight="1" x14ac:dyDescent="0.2">
      <c r="A47" s="91"/>
      <c r="B47" s="92"/>
      <c r="C47" s="93" t="s">
        <v>95</v>
      </c>
      <c r="D47" s="93" t="s">
        <v>95</v>
      </c>
      <c r="E47" s="94"/>
      <c r="F47" s="12" t="str">
        <f t="shared" si="0"/>
        <v>GIMNAZIJA BELI MANASTIR</v>
      </c>
      <c r="G47" s="12" t="str">
        <f t="shared" si="1"/>
        <v>Osječko-baranjska</v>
      </c>
      <c r="H47" s="12" t="str">
        <f t="shared" si="2"/>
        <v>Beli Manastir</v>
      </c>
      <c r="I47" s="12" t="str">
        <f t="shared" si="3"/>
        <v>državna</v>
      </c>
      <c r="J47" s="12" t="str">
        <f t="shared" si="4"/>
        <v>gimnazija</v>
      </c>
      <c r="K47" s="2" t="str">
        <f t="shared" si="5"/>
        <v>14-001-501</v>
      </c>
      <c r="AK47" s="5"/>
    </row>
    <row r="48" spans="1:37" ht="18" customHeight="1" x14ac:dyDescent="0.2">
      <c r="A48" s="91"/>
      <c r="B48" s="92"/>
      <c r="C48" s="93" t="s">
        <v>95</v>
      </c>
      <c r="D48" s="93" t="s">
        <v>95</v>
      </c>
      <c r="E48" s="94"/>
      <c r="F48" s="12" t="str">
        <f t="shared" si="0"/>
        <v>GIMNAZIJA BELI MANASTIR</v>
      </c>
      <c r="G48" s="12" t="str">
        <f t="shared" si="1"/>
        <v>Osječko-baranjska</v>
      </c>
      <c r="H48" s="12" t="str">
        <f t="shared" si="2"/>
        <v>Beli Manastir</v>
      </c>
      <c r="I48" s="12" t="str">
        <f t="shared" si="3"/>
        <v>državna</v>
      </c>
      <c r="J48" s="12" t="str">
        <f t="shared" si="4"/>
        <v>gimnazija</v>
      </c>
      <c r="K48" s="2" t="str">
        <f t="shared" si="5"/>
        <v>14-001-501</v>
      </c>
      <c r="AK48" s="5"/>
    </row>
    <row r="49" spans="1:37" ht="18" customHeight="1" x14ac:dyDescent="0.2">
      <c r="A49" s="91"/>
      <c r="B49" s="92"/>
      <c r="C49" s="93" t="s">
        <v>95</v>
      </c>
      <c r="D49" s="93" t="s">
        <v>95</v>
      </c>
      <c r="E49" s="94"/>
      <c r="F49" s="12" t="str">
        <f t="shared" si="0"/>
        <v>GIMNAZIJA BELI MANASTIR</v>
      </c>
      <c r="G49" s="12" t="str">
        <f t="shared" si="1"/>
        <v>Osječko-baranjska</v>
      </c>
      <c r="H49" s="12" t="str">
        <f t="shared" si="2"/>
        <v>Beli Manastir</v>
      </c>
      <c r="I49" s="12" t="str">
        <f t="shared" si="3"/>
        <v>državna</v>
      </c>
      <c r="J49" s="12" t="str">
        <f t="shared" si="4"/>
        <v>gimnazija</v>
      </c>
      <c r="K49" s="2" t="str">
        <f t="shared" si="5"/>
        <v>14-001-501</v>
      </c>
      <c r="AK49" s="5"/>
    </row>
    <row r="50" spans="1:37" ht="18" customHeight="1" x14ac:dyDescent="0.2">
      <c r="A50" s="91"/>
      <c r="B50" s="92"/>
      <c r="C50" s="93" t="s">
        <v>95</v>
      </c>
      <c r="D50" s="93" t="s">
        <v>95</v>
      </c>
      <c r="E50" s="94"/>
      <c r="F50" s="12" t="str">
        <f t="shared" si="0"/>
        <v>GIMNAZIJA BELI MANASTIR</v>
      </c>
      <c r="G50" s="12" t="str">
        <f t="shared" si="1"/>
        <v>Osječko-baranjska</v>
      </c>
      <c r="H50" s="12" t="str">
        <f t="shared" si="2"/>
        <v>Beli Manastir</v>
      </c>
      <c r="I50" s="12" t="str">
        <f t="shared" si="3"/>
        <v>državna</v>
      </c>
      <c r="J50" s="12" t="str">
        <f t="shared" si="4"/>
        <v>gimnazija</v>
      </c>
      <c r="K50" s="2" t="str">
        <f t="shared" si="5"/>
        <v>14-001-501</v>
      </c>
      <c r="AK50" s="5"/>
    </row>
    <row r="51" spans="1:37" ht="18" customHeight="1" x14ac:dyDescent="0.2">
      <c r="A51" s="91"/>
      <c r="B51" s="92"/>
      <c r="C51" s="93" t="s">
        <v>95</v>
      </c>
      <c r="D51" s="93" t="s">
        <v>95</v>
      </c>
      <c r="E51" s="94"/>
      <c r="F51" s="12" t="str">
        <f t="shared" si="0"/>
        <v>GIMNAZIJA BELI MANASTIR</v>
      </c>
      <c r="G51" s="12" t="str">
        <f t="shared" si="1"/>
        <v>Osječko-baranjska</v>
      </c>
      <c r="H51" s="12" t="str">
        <f t="shared" si="2"/>
        <v>Beli Manastir</v>
      </c>
      <c r="I51" s="12" t="str">
        <f t="shared" si="3"/>
        <v>državna</v>
      </c>
      <c r="J51" s="12" t="str">
        <f t="shared" si="4"/>
        <v>gimnazija</v>
      </c>
      <c r="K51" s="2" t="str">
        <f t="shared" si="5"/>
        <v>14-001-501</v>
      </c>
      <c r="AK51" s="5"/>
    </row>
    <row r="52" spans="1:37" ht="18" customHeight="1" x14ac:dyDescent="0.2">
      <c r="A52" s="91"/>
      <c r="B52" s="92"/>
      <c r="C52" s="93" t="s">
        <v>95</v>
      </c>
      <c r="D52" s="93" t="s">
        <v>95</v>
      </c>
      <c r="E52" s="94"/>
      <c r="F52" s="12" t="str">
        <f t="shared" si="0"/>
        <v>GIMNAZIJA BELI MANASTIR</v>
      </c>
      <c r="G52" s="12" t="str">
        <f t="shared" si="1"/>
        <v>Osječko-baranjska</v>
      </c>
      <c r="H52" s="12" t="str">
        <f t="shared" si="2"/>
        <v>Beli Manastir</v>
      </c>
      <c r="I52" s="12" t="str">
        <f t="shared" si="3"/>
        <v>državna</v>
      </c>
      <c r="J52" s="12" t="str">
        <f t="shared" si="4"/>
        <v>gimnazija</v>
      </c>
      <c r="K52" s="2" t="str">
        <f t="shared" si="5"/>
        <v>14-001-501</v>
      </c>
      <c r="AK52" s="5"/>
    </row>
    <row r="53" spans="1:37" ht="18" customHeight="1" x14ac:dyDescent="0.2">
      <c r="A53" s="91"/>
      <c r="B53" s="92"/>
      <c r="C53" s="93" t="s">
        <v>95</v>
      </c>
      <c r="D53" s="93" t="s">
        <v>95</v>
      </c>
      <c r="E53" s="94"/>
      <c r="F53" s="12" t="str">
        <f t="shared" si="0"/>
        <v>GIMNAZIJA BELI MANASTIR</v>
      </c>
      <c r="G53" s="12" t="str">
        <f t="shared" si="1"/>
        <v>Osječko-baranjska</v>
      </c>
      <c r="H53" s="12" t="str">
        <f t="shared" si="2"/>
        <v>Beli Manastir</v>
      </c>
      <c r="I53" s="12" t="str">
        <f t="shared" si="3"/>
        <v>državna</v>
      </c>
      <c r="J53" s="12" t="str">
        <f t="shared" si="4"/>
        <v>gimnazija</v>
      </c>
      <c r="K53" s="2" t="str">
        <f t="shared" si="5"/>
        <v>14-001-501</v>
      </c>
      <c r="AK53" s="5"/>
    </row>
    <row r="54" spans="1:37" ht="18" customHeight="1" x14ac:dyDescent="0.2">
      <c r="A54" s="91"/>
      <c r="B54" s="92"/>
      <c r="C54" s="93" t="s">
        <v>95</v>
      </c>
      <c r="D54" s="93" t="s">
        <v>95</v>
      </c>
      <c r="E54" s="94"/>
      <c r="F54" s="12" t="str">
        <f t="shared" si="0"/>
        <v>GIMNAZIJA BELI MANASTIR</v>
      </c>
      <c r="G54" s="12" t="str">
        <f t="shared" si="1"/>
        <v>Osječko-baranjska</v>
      </c>
      <c r="H54" s="12" t="str">
        <f t="shared" si="2"/>
        <v>Beli Manastir</v>
      </c>
      <c r="I54" s="12" t="str">
        <f t="shared" si="3"/>
        <v>državna</v>
      </c>
      <c r="J54" s="12" t="str">
        <f t="shared" si="4"/>
        <v>gimnazija</v>
      </c>
      <c r="K54" s="2" t="str">
        <f t="shared" si="5"/>
        <v>14-001-501</v>
      </c>
      <c r="AK54" s="5"/>
    </row>
    <row r="55" spans="1:37" ht="18" customHeight="1" x14ac:dyDescent="0.2">
      <c r="A55" s="91"/>
      <c r="B55" s="92"/>
      <c r="C55" s="93" t="s">
        <v>95</v>
      </c>
      <c r="D55" s="93" t="s">
        <v>95</v>
      </c>
      <c r="E55" s="94"/>
      <c r="F55" s="12" t="str">
        <f t="shared" si="0"/>
        <v>GIMNAZIJA BELI MANASTIR</v>
      </c>
      <c r="G55" s="12" t="str">
        <f t="shared" si="1"/>
        <v>Osječko-baranjska</v>
      </c>
      <c r="H55" s="12" t="str">
        <f t="shared" si="2"/>
        <v>Beli Manastir</v>
      </c>
      <c r="I55" s="12" t="str">
        <f t="shared" si="3"/>
        <v>državna</v>
      </c>
      <c r="J55" s="12" t="str">
        <f t="shared" si="4"/>
        <v>gimnazija</v>
      </c>
      <c r="K55" s="2" t="str">
        <f t="shared" si="5"/>
        <v>14-001-501</v>
      </c>
      <c r="AK55" s="5"/>
    </row>
    <row r="56" spans="1:37" ht="18" customHeight="1" x14ac:dyDescent="0.2">
      <c r="A56" s="91"/>
      <c r="B56" s="92"/>
      <c r="C56" s="93" t="s">
        <v>95</v>
      </c>
      <c r="D56" s="93" t="s">
        <v>95</v>
      </c>
      <c r="E56" s="94"/>
      <c r="F56" s="12" t="str">
        <f t="shared" si="0"/>
        <v>GIMNAZIJA BELI MANASTIR</v>
      </c>
      <c r="G56" s="12" t="str">
        <f t="shared" si="1"/>
        <v>Osječko-baranjska</v>
      </c>
      <c r="H56" s="12" t="str">
        <f t="shared" si="2"/>
        <v>Beli Manastir</v>
      </c>
      <c r="I56" s="12" t="str">
        <f t="shared" si="3"/>
        <v>državna</v>
      </c>
      <c r="J56" s="12" t="str">
        <f t="shared" si="4"/>
        <v>gimnazija</v>
      </c>
      <c r="K56" s="2" t="str">
        <f t="shared" si="5"/>
        <v>14-001-501</v>
      </c>
      <c r="AK56" s="5"/>
    </row>
    <row r="57" spans="1:37" ht="18" customHeight="1" x14ac:dyDescent="0.2">
      <c r="A57" s="91"/>
      <c r="B57" s="92"/>
      <c r="C57" s="93" t="s">
        <v>95</v>
      </c>
      <c r="D57" s="93" t="s">
        <v>95</v>
      </c>
      <c r="E57" s="94"/>
      <c r="F57" s="12" t="str">
        <f t="shared" si="0"/>
        <v>GIMNAZIJA BELI MANASTIR</v>
      </c>
      <c r="G57" s="12" t="str">
        <f t="shared" si="1"/>
        <v>Osječko-baranjska</v>
      </c>
      <c r="H57" s="12" t="str">
        <f t="shared" si="2"/>
        <v>Beli Manastir</v>
      </c>
      <c r="I57" s="12" t="str">
        <f t="shared" si="3"/>
        <v>državna</v>
      </c>
      <c r="J57" s="12" t="str">
        <f t="shared" si="4"/>
        <v>gimnazija</v>
      </c>
      <c r="K57" s="2" t="str">
        <f t="shared" si="5"/>
        <v>14-001-501</v>
      </c>
    </row>
    <row r="63" spans="1:37" x14ac:dyDescent="0.2">
      <c r="C63" s="96"/>
    </row>
    <row r="121" spans="1:1" hidden="1" x14ac:dyDescent="0.2">
      <c r="A121" s="5" t="s">
        <v>221</v>
      </c>
    </row>
    <row r="122" spans="1:1" hidden="1" x14ac:dyDescent="0.2">
      <c r="A122" s="6" t="s">
        <v>95</v>
      </c>
    </row>
    <row r="123" spans="1:1" hidden="1" x14ac:dyDescent="0.2">
      <c r="A123" s="5" t="s">
        <v>203</v>
      </c>
    </row>
    <row r="124" spans="1:1" hidden="1" x14ac:dyDescent="0.2">
      <c r="A124" s="5" t="s">
        <v>204</v>
      </c>
    </row>
    <row r="125" spans="1:1" hidden="1" x14ac:dyDescent="0.2">
      <c r="A125" s="5" t="s">
        <v>206</v>
      </c>
    </row>
    <row r="126" spans="1:1" hidden="1" x14ac:dyDescent="0.2">
      <c r="A126" s="5" t="s">
        <v>222</v>
      </c>
    </row>
    <row r="127" spans="1:1" hidden="1" x14ac:dyDescent="0.2">
      <c r="A127" s="5" t="s">
        <v>209</v>
      </c>
    </row>
    <row r="128" spans="1:1" hidden="1" x14ac:dyDescent="0.2">
      <c r="A128" s="5" t="s">
        <v>223</v>
      </c>
    </row>
    <row r="129" spans="1:1" hidden="1" x14ac:dyDescent="0.2">
      <c r="A129" s="5" t="s">
        <v>213</v>
      </c>
    </row>
    <row r="130" spans="1:1" hidden="1" x14ac:dyDescent="0.2">
      <c r="A130" s="5" t="s">
        <v>224</v>
      </c>
    </row>
    <row r="131" spans="1:1" hidden="1" x14ac:dyDescent="0.2">
      <c r="A131" s="5" t="s">
        <v>216</v>
      </c>
    </row>
    <row r="132" spans="1:1" hidden="1" x14ac:dyDescent="0.2">
      <c r="A132" s="5" t="s">
        <v>219</v>
      </c>
    </row>
    <row r="133" spans="1:1" hidden="1" x14ac:dyDescent="0.2">
      <c r="A133" s="5" t="s">
        <v>217</v>
      </c>
    </row>
    <row r="134" spans="1:1" hidden="1" x14ac:dyDescent="0.2">
      <c r="A134" s="5" t="s">
        <v>225</v>
      </c>
    </row>
    <row r="135" spans="1:1" hidden="1" x14ac:dyDescent="0.2">
      <c r="A135" s="5" t="s">
        <v>226</v>
      </c>
    </row>
    <row r="136" spans="1:1" x14ac:dyDescent="0.2">
      <c r="A136" s="5"/>
    </row>
    <row r="137" spans="1:1" x14ac:dyDescent="0.2">
      <c r="A137" s="5"/>
    </row>
    <row r="138" spans="1:1" x14ac:dyDescent="0.2">
      <c r="A138" s="5"/>
    </row>
  </sheetData>
  <sheetProtection password="BEF6" sheet="1" objects="1" scenarios="1" selectLockedCells="1"/>
  <dataConsolidate/>
  <mergeCells count="12">
    <mergeCell ref="A10:B10"/>
    <mergeCell ref="A1:B1"/>
    <mergeCell ref="A2:B2"/>
    <mergeCell ref="A6:B6"/>
    <mergeCell ref="A7:B7"/>
    <mergeCell ref="A8:B8"/>
    <mergeCell ref="A13:E13"/>
    <mergeCell ref="A16:A17"/>
    <mergeCell ref="B16:B17"/>
    <mergeCell ref="C16:C17"/>
    <mergeCell ref="D16:D17"/>
    <mergeCell ref="E16:E17"/>
  </mergeCells>
  <dataValidations count="7">
    <dataValidation type="whole" operator="lessThan" allowBlank="1" showInputMessage="1" showErrorMessage="1" error="U ovu ćeliju moguće je upisati samo broj" sqref="E18:E21 E23:E27 E30:E57">
      <formula1>100</formula1>
    </dataValidation>
    <dataValidation type="whole" operator="lessThan" allowBlank="1" showInputMessage="1" showErrorMessage="1" error="U ovu ćeliju moguće je upisati samo broj" sqref="C6">
      <formula1>25000</formula1>
    </dataValidation>
    <dataValidation type="list" allowBlank="1" showInputMessage="1" showErrorMessage="1" error="Izaberite iz izbornika" sqref="C18:C21 C23:C27 C30:C57">
      <formula1>$A$122:$A$135</formula1>
    </dataValidation>
    <dataValidation type="list" allowBlank="1" showInputMessage="1" showErrorMessage="1" error="Izaberite iz izbornika" sqref="D18:D21 D23:D27 D30:D57">
      <formula1>$AI$5:$AI$8</formula1>
    </dataValidation>
    <dataValidation type="list" allowBlank="1" showInputMessage="1" showErrorMessage="1" error="Izaberite iz izbornika" sqref="C10">
      <formula1>$AE$5:$AE$8</formula1>
    </dataValidation>
    <dataValidation type="list" allowBlank="1" showInputMessage="1" showErrorMessage="1" error="Izaberite iz izbornika" sqref="C8">
      <formula1>$AC$5:$AC$7</formula1>
    </dataValidation>
    <dataValidation type="list" allowBlank="1" showInputMessage="1" showErrorMessage="1" error="Izaberite iz izbornika" sqref="C7">
      <formula1>$AA$6:$AA$8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1"/>
  <sheetViews>
    <sheetView topLeftCell="A105" zoomScaleNormal="100" workbookViewId="0">
      <selection activeCell="A123" sqref="A123"/>
    </sheetView>
  </sheetViews>
  <sheetFormatPr defaultRowHeight="15" x14ac:dyDescent="0.25"/>
  <cols>
    <col min="1" max="1" width="14.42578125" customWidth="1"/>
    <col min="2" max="2" width="7.5703125" style="109" customWidth="1"/>
    <col min="4" max="4" width="5.7109375" style="109" customWidth="1"/>
    <col min="5" max="5" width="5.5703125" style="109" customWidth="1"/>
    <col min="6" max="6" width="10.28515625" customWidth="1"/>
    <col min="8" max="8" width="13" customWidth="1"/>
    <col min="9" max="9" width="6.85546875" customWidth="1"/>
    <col min="10" max="10" width="9.42578125" customWidth="1"/>
    <col min="11" max="15" width="6.7109375" style="109" customWidth="1"/>
    <col min="16" max="18" width="5.7109375" style="109" customWidth="1"/>
    <col min="19" max="20" width="5.7109375" customWidth="1"/>
    <col min="21" max="32" width="5.7109375" style="109" customWidth="1"/>
    <col min="33" max="37" width="5.28515625" style="109" customWidth="1"/>
    <col min="39" max="39" width="20.5703125" customWidth="1"/>
    <col min="40" max="40" width="13.42578125" customWidth="1"/>
    <col min="44" max="44" width="9.85546875" customWidth="1"/>
  </cols>
  <sheetData>
    <row r="1" spans="1:44" x14ac:dyDescent="0.25">
      <c r="A1" s="191" t="s">
        <v>0</v>
      </c>
      <c r="B1" s="238"/>
      <c r="C1" s="238"/>
      <c r="D1" s="238"/>
      <c r="E1" s="192"/>
      <c r="F1" s="1"/>
      <c r="G1" s="1"/>
      <c r="H1" s="1"/>
      <c r="I1" s="1"/>
      <c r="J1" s="1"/>
      <c r="K1" s="108"/>
      <c r="L1" s="108"/>
      <c r="M1" s="108"/>
      <c r="N1" s="108"/>
      <c r="O1" s="108"/>
      <c r="P1" s="108"/>
      <c r="Q1" s="108"/>
      <c r="R1" s="108"/>
      <c r="S1" s="1"/>
      <c r="T1" s="1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"/>
      <c r="AM1" s="1"/>
      <c r="AN1" s="1"/>
      <c r="AO1" s="1"/>
      <c r="AP1" s="1"/>
      <c r="AQ1" s="1"/>
      <c r="AR1" s="1"/>
    </row>
    <row r="2" spans="1:44" x14ac:dyDescent="0.25">
      <c r="A2" s="191" t="s">
        <v>1</v>
      </c>
      <c r="B2" s="238"/>
      <c r="C2" s="238"/>
      <c r="D2" s="238"/>
      <c r="E2" s="192"/>
      <c r="F2" s="1"/>
      <c r="G2" s="1"/>
      <c r="H2" s="1"/>
      <c r="I2" s="1"/>
      <c r="J2" s="1"/>
      <c r="K2" s="108"/>
      <c r="L2" s="108"/>
      <c r="M2" s="108"/>
      <c r="N2" s="108"/>
      <c r="O2" s="108"/>
      <c r="P2" s="108"/>
      <c r="Q2" s="108"/>
      <c r="R2" s="108"/>
      <c r="S2" s="1"/>
      <c r="T2" s="1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"/>
      <c r="AM2" s="1"/>
      <c r="AN2" s="1"/>
      <c r="AO2" s="1"/>
      <c r="AP2" s="1"/>
      <c r="AQ2" s="1"/>
      <c r="AR2" s="1"/>
    </row>
    <row r="3" spans="1:44" x14ac:dyDescent="0.25">
      <c r="A3" t="s">
        <v>117</v>
      </c>
    </row>
    <row r="4" spans="1:44" x14ac:dyDescent="0.25">
      <c r="A4" s="13" t="s">
        <v>118</v>
      </c>
      <c r="B4" s="110"/>
      <c r="C4" s="14"/>
      <c r="D4" s="110"/>
      <c r="E4" s="110"/>
      <c r="F4" s="14"/>
      <c r="G4" s="14"/>
      <c r="H4" s="14"/>
      <c r="I4" s="14"/>
      <c r="J4" s="14"/>
      <c r="K4" s="110"/>
      <c r="L4" s="110"/>
      <c r="M4" s="110"/>
      <c r="N4" s="110"/>
      <c r="O4" s="110"/>
      <c r="P4" s="110"/>
      <c r="Q4" s="110"/>
      <c r="R4" s="110"/>
      <c r="S4" s="14"/>
      <c r="T4" s="14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"/>
      <c r="AM4" s="1"/>
      <c r="AN4" s="1"/>
      <c r="AO4" s="1"/>
      <c r="AP4" s="1"/>
      <c r="AQ4" s="1"/>
      <c r="AR4" s="1"/>
    </row>
    <row r="6" spans="1:44" x14ac:dyDescent="0.25">
      <c r="A6" s="239" t="s">
        <v>2</v>
      </c>
      <c r="B6" s="239"/>
      <c r="C6" s="239"/>
      <c r="D6" s="239"/>
      <c r="E6" s="239"/>
      <c r="F6" s="240" t="s">
        <v>3</v>
      </c>
      <c r="G6" s="240"/>
      <c r="H6" s="240"/>
      <c r="I6" s="240"/>
      <c r="J6" s="240"/>
      <c r="K6" s="240"/>
      <c r="L6" s="240"/>
      <c r="M6" s="240"/>
      <c r="N6" s="240"/>
      <c r="O6" s="240"/>
      <c r="P6" s="239" t="s">
        <v>4</v>
      </c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43" t="s">
        <v>5</v>
      </c>
      <c r="AI6" s="244"/>
      <c r="AJ6" s="244"/>
      <c r="AK6" s="245"/>
      <c r="AL6" s="3"/>
      <c r="AM6" s="3"/>
      <c r="AN6" s="3"/>
      <c r="AO6" s="3"/>
      <c r="AP6" s="3"/>
      <c r="AQ6" s="3"/>
      <c r="AR6" s="3"/>
    </row>
    <row r="7" spans="1:44" x14ac:dyDescent="0.25">
      <c r="A7" s="239"/>
      <c r="B7" s="239"/>
      <c r="C7" s="239"/>
      <c r="D7" s="239"/>
      <c r="E7" s="239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39" t="s">
        <v>6</v>
      </c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49" t="s">
        <v>272</v>
      </c>
      <c r="AD7" s="250"/>
      <c r="AE7" s="250"/>
      <c r="AF7" s="251"/>
      <c r="AG7" s="102"/>
      <c r="AH7" s="246"/>
      <c r="AI7" s="247"/>
      <c r="AJ7" s="247"/>
      <c r="AK7" s="248"/>
      <c r="AL7" s="3"/>
      <c r="AM7" s="3"/>
      <c r="AN7" s="3"/>
      <c r="AO7" s="3"/>
      <c r="AP7" s="3"/>
      <c r="AQ7" s="3"/>
      <c r="AR7" s="3"/>
    </row>
    <row r="8" spans="1:44" ht="177.75" x14ac:dyDescent="0.25">
      <c r="A8" s="8" t="s">
        <v>7</v>
      </c>
      <c r="B8" s="8" t="s">
        <v>8</v>
      </c>
      <c r="C8" s="10" t="s">
        <v>9</v>
      </c>
      <c r="D8" s="11" t="s">
        <v>10</v>
      </c>
      <c r="E8" s="22" t="s">
        <v>11</v>
      </c>
      <c r="F8" s="8" t="s">
        <v>12</v>
      </c>
      <c r="G8" s="23" t="s">
        <v>13</v>
      </c>
      <c r="H8" s="23" t="s">
        <v>14</v>
      </c>
      <c r="I8" s="133" t="s">
        <v>15</v>
      </c>
      <c r="J8" s="133" t="s">
        <v>16</v>
      </c>
      <c r="K8" s="111" t="s">
        <v>17</v>
      </c>
      <c r="L8" s="112" t="s">
        <v>18</v>
      </c>
      <c r="M8" s="112" t="s">
        <v>19</v>
      </c>
      <c r="N8" s="112" t="s">
        <v>20</v>
      </c>
      <c r="O8" s="7" t="s">
        <v>21</v>
      </c>
      <c r="P8" s="112" t="s">
        <v>22</v>
      </c>
      <c r="Q8" s="112" t="s">
        <v>23</v>
      </c>
      <c r="R8" s="111" t="s">
        <v>24</v>
      </c>
      <c r="S8" s="9" t="s">
        <v>25</v>
      </c>
      <c r="T8" s="9" t="s">
        <v>26</v>
      </c>
      <c r="U8" s="111" t="s">
        <v>27</v>
      </c>
      <c r="V8" s="111" t="s">
        <v>28</v>
      </c>
      <c r="W8" s="111" t="s">
        <v>29</v>
      </c>
      <c r="X8" s="111" t="s">
        <v>30</v>
      </c>
      <c r="Y8" s="111" t="s">
        <v>31</v>
      </c>
      <c r="Z8" s="112" t="s">
        <v>113</v>
      </c>
      <c r="AA8" s="112" t="s">
        <v>32</v>
      </c>
      <c r="AB8" s="111" t="s">
        <v>114</v>
      </c>
      <c r="AC8" s="111" t="s">
        <v>33</v>
      </c>
      <c r="AD8" s="111" t="s">
        <v>34</v>
      </c>
      <c r="AE8" s="111" t="s">
        <v>35</v>
      </c>
      <c r="AF8" s="111" t="s">
        <v>36</v>
      </c>
      <c r="AG8" s="7" t="s">
        <v>37</v>
      </c>
      <c r="AH8" s="7" t="s">
        <v>38</v>
      </c>
      <c r="AI8" s="7" t="s">
        <v>39</v>
      </c>
      <c r="AJ8" s="113" t="s">
        <v>40</v>
      </c>
      <c r="AK8" s="7" t="s">
        <v>41</v>
      </c>
      <c r="AL8" s="15"/>
      <c r="AM8" s="31" t="s">
        <v>116</v>
      </c>
      <c r="AN8" s="15" t="s">
        <v>42</v>
      </c>
      <c r="AO8" s="15" t="s">
        <v>43</v>
      </c>
      <c r="AP8" s="15" t="s">
        <v>44</v>
      </c>
      <c r="AQ8" s="15" t="s">
        <v>45</v>
      </c>
      <c r="AR8" s="15" t="s">
        <v>46</v>
      </c>
    </row>
    <row r="9" spans="1:44" ht="27" x14ac:dyDescent="0.25">
      <c r="A9" s="231" t="s">
        <v>112</v>
      </c>
      <c r="B9" s="227" t="s">
        <v>47</v>
      </c>
      <c r="C9" s="213" t="s">
        <v>48</v>
      </c>
      <c r="D9" s="213">
        <v>1</v>
      </c>
      <c r="E9" s="216">
        <v>21</v>
      </c>
      <c r="F9" s="242" t="s">
        <v>49</v>
      </c>
      <c r="G9" s="28" t="s">
        <v>55</v>
      </c>
      <c r="H9" s="28"/>
      <c r="I9" s="28"/>
      <c r="J9" s="28"/>
      <c r="K9" s="103" t="s">
        <v>249</v>
      </c>
      <c r="L9" s="103">
        <v>18</v>
      </c>
      <c r="M9" s="103">
        <v>17</v>
      </c>
      <c r="N9" s="103">
        <v>2</v>
      </c>
      <c r="O9" s="219">
        <v>21</v>
      </c>
      <c r="P9" s="103"/>
      <c r="Q9" s="103"/>
      <c r="R9" s="103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7"/>
      <c r="AE9" s="226"/>
      <c r="AF9" s="226"/>
      <c r="AG9" s="219">
        <v>0</v>
      </c>
      <c r="AH9" s="219">
        <v>21</v>
      </c>
      <c r="AI9" s="219">
        <v>0</v>
      </c>
      <c r="AJ9" s="229">
        <v>19</v>
      </c>
      <c r="AK9" s="219">
        <v>40</v>
      </c>
      <c r="AL9" s="221"/>
      <c r="AM9" s="16" t="s">
        <v>0</v>
      </c>
      <c r="AN9" s="16" t="s">
        <v>51</v>
      </c>
      <c r="AO9" s="16" t="s">
        <v>1</v>
      </c>
      <c r="AP9" s="16" t="s">
        <v>52</v>
      </c>
      <c r="AQ9" s="16" t="s">
        <v>53</v>
      </c>
      <c r="AR9" s="16" t="s">
        <v>54</v>
      </c>
    </row>
    <row r="10" spans="1:44" ht="27" x14ac:dyDescent="0.25">
      <c r="A10" s="231"/>
      <c r="B10" s="195"/>
      <c r="C10" s="213"/>
      <c r="D10" s="213"/>
      <c r="E10" s="216"/>
      <c r="F10" s="198"/>
      <c r="G10" s="28" t="s">
        <v>55</v>
      </c>
      <c r="H10" s="28"/>
      <c r="I10" s="28"/>
      <c r="J10" s="28"/>
      <c r="K10" s="103" t="s">
        <v>56</v>
      </c>
      <c r="L10" s="103">
        <v>10</v>
      </c>
      <c r="M10" s="103">
        <v>10</v>
      </c>
      <c r="N10" s="103">
        <v>2</v>
      </c>
      <c r="O10" s="219"/>
      <c r="P10" s="103"/>
      <c r="Q10" s="103"/>
      <c r="R10" s="103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195"/>
      <c r="AE10" s="226"/>
      <c r="AF10" s="226"/>
      <c r="AG10" s="219"/>
      <c r="AH10" s="219"/>
      <c r="AI10" s="219"/>
      <c r="AJ10" s="223"/>
      <c r="AK10" s="219"/>
      <c r="AL10" s="221"/>
      <c r="AM10" s="16"/>
      <c r="AN10" s="16"/>
      <c r="AO10" s="16"/>
      <c r="AP10" s="16"/>
      <c r="AQ10" s="16"/>
      <c r="AR10" s="16"/>
    </row>
    <row r="11" spans="1:44" ht="27" x14ac:dyDescent="0.25">
      <c r="A11" s="231"/>
      <c r="B11" s="195"/>
      <c r="C11" s="213"/>
      <c r="D11" s="213"/>
      <c r="E11" s="216"/>
      <c r="F11" s="198"/>
      <c r="G11" s="28" t="s">
        <v>50</v>
      </c>
      <c r="H11" s="28"/>
      <c r="I11" s="28"/>
      <c r="J11" s="28"/>
      <c r="K11" s="103" t="s">
        <v>57</v>
      </c>
      <c r="L11" s="103">
        <v>11</v>
      </c>
      <c r="M11" s="103">
        <v>1</v>
      </c>
      <c r="N11" s="103">
        <v>3</v>
      </c>
      <c r="O11" s="219"/>
      <c r="P11" s="103"/>
      <c r="Q11" s="103"/>
      <c r="R11" s="103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195"/>
      <c r="AE11" s="226"/>
      <c r="AF11" s="226"/>
      <c r="AG11" s="219"/>
      <c r="AH11" s="219"/>
      <c r="AI11" s="219"/>
      <c r="AJ11" s="223"/>
      <c r="AK11" s="219"/>
      <c r="AL11" s="221"/>
      <c r="AM11" s="16"/>
      <c r="AN11" s="16"/>
      <c r="AO11" s="16"/>
      <c r="AP11" s="16"/>
      <c r="AQ11" s="16"/>
      <c r="AR11" s="16"/>
    </row>
    <row r="12" spans="1:44" ht="27" x14ac:dyDescent="0.25">
      <c r="A12" s="231"/>
      <c r="B12" s="195"/>
      <c r="C12" s="213"/>
      <c r="D12" s="213"/>
      <c r="E12" s="216"/>
      <c r="F12" s="198"/>
      <c r="G12" s="28" t="s">
        <v>55</v>
      </c>
      <c r="H12" s="28"/>
      <c r="I12" s="28"/>
      <c r="J12" s="28"/>
      <c r="K12" s="103" t="s">
        <v>57</v>
      </c>
      <c r="L12" s="103">
        <v>11</v>
      </c>
      <c r="M12" s="103">
        <v>10</v>
      </c>
      <c r="N12" s="103">
        <v>2</v>
      </c>
      <c r="O12" s="219"/>
      <c r="P12" s="103"/>
      <c r="Q12" s="103"/>
      <c r="R12" s="103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195"/>
      <c r="AE12" s="226"/>
      <c r="AF12" s="226"/>
      <c r="AG12" s="219"/>
      <c r="AH12" s="219"/>
      <c r="AI12" s="219"/>
      <c r="AJ12" s="223"/>
      <c r="AK12" s="219"/>
      <c r="AL12" s="221"/>
      <c r="AM12" s="16"/>
      <c r="AN12" s="16"/>
      <c r="AO12" s="16"/>
      <c r="AP12" s="16"/>
      <c r="AQ12" s="16"/>
      <c r="AR12" s="16"/>
    </row>
    <row r="13" spans="1:44" ht="27" x14ac:dyDescent="0.25">
      <c r="A13" s="231"/>
      <c r="B13" s="195"/>
      <c r="C13" s="213"/>
      <c r="D13" s="213"/>
      <c r="E13" s="216"/>
      <c r="F13" s="198"/>
      <c r="G13" s="28" t="s">
        <v>55</v>
      </c>
      <c r="H13" s="28"/>
      <c r="I13" s="28"/>
      <c r="J13" s="28"/>
      <c r="K13" s="103" t="s">
        <v>58</v>
      </c>
      <c r="L13" s="103">
        <v>18</v>
      </c>
      <c r="M13" s="103">
        <v>18</v>
      </c>
      <c r="N13" s="103">
        <v>2</v>
      </c>
      <c r="O13" s="219"/>
      <c r="P13" s="103"/>
      <c r="Q13" s="103"/>
      <c r="R13" s="103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195"/>
      <c r="AE13" s="226"/>
      <c r="AF13" s="226"/>
      <c r="AG13" s="219"/>
      <c r="AH13" s="219"/>
      <c r="AI13" s="219"/>
      <c r="AJ13" s="223"/>
      <c r="AK13" s="219"/>
      <c r="AL13" s="221"/>
      <c r="AM13" s="16"/>
      <c r="AN13" s="16"/>
      <c r="AO13" s="16"/>
      <c r="AP13" s="16"/>
      <c r="AQ13" s="16"/>
      <c r="AR13" s="16"/>
    </row>
    <row r="14" spans="1:44" ht="27" x14ac:dyDescent="0.25">
      <c r="A14" s="231"/>
      <c r="B14" s="195"/>
      <c r="C14" s="213"/>
      <c r="D14" s="213"/>
      <c r="E14" s="216"/>
      <c r="F14" s="198"/>
      <c r="G14" s="28" t="s">
        <v>55</v>
      </c>
      <c r="H14" s="28"/>
      <c r="I14" s="28"/>
      <c r="J14" s="28"/>
      <c r="K14" s="103" t="s">
        <v>64</v>
      </c>
      <c r="L14" s="103">
        <v>13</v>
      </c>
      <c r="M14" s="103">
        <v>13</v>
      </c>
      <c r="N14" s="103">
        <v>2</v>
      </c>
      <c r="O14" s="219"/>
      <c r="P14" s="103"/>
      <c r="Q14" s="103"/>
      <c r="R14" s="103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195"/>
      <c r="AE14" s="226"/>
      <c r="AF14" s="226"/>
      <c r="AG14" s="219"/>
      <c r="AH14" s="219"/>
      <c r="AI14" s="219"/>
      <c r="AJ14" s="223"/>
      <c r="AK14" s="219"/>
      <c r="AL14" s="221"/>
      <c r="AM14" s="16"/>
      <c r="AN14" s="16"/>
      <c r="AO14" s="16"/>
      <c r="AP14" s="16"/>
      <c r="AQ14" s="16"/>
      <c r="AR14" s="16"/>
    </row>
    <row r="15" spans="1:44" ht="27" x14ac:dyDescent="0.25">
      <c r="A15" s="231"/>
      <c r="B15" s="195"/>
      <c r="C15" s="213"/>
      <c r="D15" s="213"/>
      <c r="E15" s="216"/>
      <c r="F15" s="198"/>
      <c r="G15" s="28" t="s">
        <v>50</v>
      </c>
      <c r="H15" s="28"/>
      <c r="I15" s="28"/>
      <c r="J15" s="28"/>
      <c r="K15" s="103" t="s">
        <v>249</v>
      </c>
      <c r="L15" s="103">
        <v>18</v>
      </c>
      <c r="M15" s="103">
        <v>1</v>
      </c>
      <c r="N15" s="103">
        <v>3</v>
      </c>
      <c r="O15" s="219"/>
      <c r="P15" s="103"/>
      <c r="Q15" s="103"/>
      <c r="R15" s="103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195"/>
      <c r="AE15" s="226"/>
      <c r="AF15" s="226"/>
      <c r="AG15" s="219"/>
      <c r="AH15" s="219"/>
      <c r="AI15" s="219"/>
      <c r="AJ15" s="223"/>
      <c r="AK15" s="219"/>
      <c r="AL15" s="221"/>
      <c r="AM15" s="12"/>
      <c r="AN15" s="12"/>
      <c r="AO15" s="12"/>
      <c r="AP15" s="12"/>
      <c r="AQ15" s="12"/>
      <c r="AR15" s="2"/>
    </row>
    <row r="16" spans="1:44" s="27" customFormat="1" ht="29.25" customHeight="1" x14ac:dyDescent="0.25">
      <c r="A16" s="231"/>
      <c r="B16" s="195"/>
      <c r="C16" s="213"/>
      <c r="D16" s="213"/>
      <c r="E16" s="216"/>
      <c r="F16" s="198"/>
      <c r="G16" s="25" t="s">
        <v>55</v>
      </c>
      <c r="H16" s="28"/>
      <c r="I16" s="28"/>
      <c r="J16" s="28"/>
      <c r="K16" s="103" t="s">
        <v>59</v>
      </c>
      <c r="L16" s="103">
        <v>12</v>
      </c>
      <c r="M16" s="103">
        <v>9</v>
      </c>
      <c r="N16" s="103">
        <v>2</v>
      </c>
      <c r="O16" s="219"/>
      <c r="P16" s="103"/>
      <c r="Q16" s="103"/>
      <c r="R16" s="103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195"/>
      <c r="AE16" s="226"/>
      <c r="AF16" s="226"/>
      <c r="AG16" s="219"/>
      <c r="AH16" s="219"/>
      <c r="AI16" s="219"/>
      <c r="AJ16" s="223"/>
      <c r="AK16" s="219"/>
      <c r="AL16" s="221"/>
      <c r="AM16" s="12"/>
      <c r="AN16" s="12"/>
      <c r="AO16" s="12"/>
      <c r="AP16" s="12"/>
      <c r="AQ16" s="12"/>
      <c r="AR16" s="2"/>
    </row>
    <row r="17" spans="1:44" ht="21.75" customHeight="1" thickBot="1" x14ac:dyDescent="0.3">
      <c r="A17" s="232"/>
      <c r="B17" s="196"/>
      <c r="C17" s="214"/>
      <c r="D17" s="214"/>
      <c r="E17" s="217"/>
      <c r="F17" s="199"/>
      <c r="G17" s="115" t="s">
        <v>50</v>
      </c>
      <c r="H17" s="116"/>
      <c r="I17" s="116"/>
      <c r="J17" s="116"/>
      <c r="K17" s="117" t="s">
        <v>59</v>
      </c>
      <c r="L17" s="118">
        <v>12</v>
      </c>
      <c r="M17" s="118">
        <v>3</v>
      </c>
      <c r="N17" s="118">
        <v>3</v>
      </c>
      <c r="O17" s="220"/>
      <c r="P17" s="118"/>
      <c r="Q17" s="118"/>
      <c r="R17" s="11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196"/>
      <c r="AE17" s="228"/>
      <c r="AF17" s="228"/>
      <c r="AG17" s="220"/>
      <c r="AH17" s="220"/>
      <c r="AI17" s="220"/>
      <c r="AJ17" s="224"/>
      <c r="AK17" s="220"/>
      <c r="AL17" s="221"/>
      <c r="AM17" s="12"/>
      <c r="AN17" s="12"/>
      <c r="AO17" s="12"/>
      <c r="AP17" s="12"/>
      <c r="AQ17" s="12"/>
      <c r="AR17" s="2"/>
    </row>
    <row r="18" spans="1:44" ht="27" x14ac:dyDescent="0.25">
      <c r="A18" s="194" t="s">
        <v>243</v>
      </c>
      <c r="B18" s="194" t="s">
        <v>47</v>
      </c>
      <c r="C18" s="124"/>
      <c r="D18" s="129"/>
      <c r="E18" s="130"/>
      <c r="F18" s="124"/>
      <c r="G18" s="120" t="s">
        <v>60</v>
      </c>
      <c r="H18" s="120"/>
      <c r="I18" s="120"/>
      <c r="J18" s="120"/>
      <c r="K18" s="121" t="s">
        <v>249</v>
      </c>
      <c r="L18" s="121">
        <v>18</v>
      </c>
      <c r="M18" s="121">
        <v>17</v>
      </c>
      <c r="N18" s="121">
        <v>3</v>
      </c>
      <c r="O18" s="203">
        <v>21</v>
      </c>
      <c r="P18" s="121"/>
      <c r="Q18" s="121"/>
      <c r="R18" s="121"/>
      <c r="S18" s="194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203">
        <v>0</v>
      </c>
      <c r="AH18" s="203">
        <v>21</v>
      </c>
      <c r="AI18" s="203">
        <v>0</v>
      </c>
      <c r="AJ18" s="222">
        <v>19</v>
      </c>
      <c r="AK18" s="203">
        <v>40</v>
      </c>
      <c r="AL18" s="221"/>
      <c r="AM18" s="12"/>
      <c r="AN18" s="12"/>
      <c r="AO18" s="12"/>
      <c r="AP18" s="12"/>
      <c r="AQ18" s="12"/>
      <c r="AR18" s="2"/>
    </row>
    <row r="19" spans="1:44" ht="27" x14ac:dyDescent="0.25">
      <c r="A19" s="195"/>
      <c r="B19" s="195"/>
      <c r="C19" s="126"/>
      <c r="D19" s="104"/>
      <c r="E19" s="107"/>
      <c r="F19" s="126"/>
      <c r="G19" s="28" t="s">
        <v>62</v>
      </c>
      <c r="H19" s="28"/>
      <c r="I19" s="28"/>
      <c r="J19" s="28"/>
      <c r="K19" s="103" t="s">
        <v>249</v>
      </c>
      <c r="L19" s="103">
        <v>18</v>
      </c>
      <c r="M19" s="103">
        <v>1</v>
      </c>
      <c r="N19" s="103">
        <v>2</v>
      </c>
      <c r="O19" s="204"/>
      <c r="P19" s="103"/>
      <c r="Q19" s="103"/>
      <c r="R19" s="103"/>
      <c r="S19" s="19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204"/>
      <c r="AH19" s="204"/>
      <c r="AI19" s="204"/>
      <c r="AJ19" s="223"/>
      <c r="AK19" s="204"/>
      <c r="AL19" s="221"/>
      <c r="AM19" s="12"/>
      <c r="AN19" s="12"/>
      <c r="AO19" s="12"/>
      <c r="AP19" s="12"/>
      <c r="AQ19" s="12"/>
      <c r="AR19" s="2"/>
    </row>
    <row r="20" spans="1:44" ht="27" x14ac:dyDescent="0.25">
      <c r="A20" s="195"/>
      <c r="B20" s="195"/>
      <c r="C20" s="126"/>
      <c r="D20" s="104"/>
      <c r="E20" s="107"/>
      <c r="F20" s="126"/>
      <c r="G20" s="28" t="s">
        <v>60</v>
      </c>
      <c r="H20" s="28"/>
      <c r="I20" s="28"/>
      <c r="J20" s="28"/>
      <c r="K20" s="103" t="s">
        <v>59</v>
      </c>
      <c r="L20" s="103">
        <v>12</v>
      </c>
      <c r="M20" s="103">
        <v>9</v>
      </c>
      <c r="N20" s="103">
        <v>3</v>
      </c>
      <c r="O20" s="204"/>
      <c r="P20" s="103"/>
      <c r="Q20" s="103"/>
      <c r="R20" s="103"/>
      <c r="S20" s="19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204"/>
      <c r="AH20" s="204"/>
      <c r="AI20" s="204"/>
      <c r="AJ20" s="223"/>
      <c r="AK20" s="204"/>
      <c r="AL20" s="221"/>
      <c r="AM20" s="12"/>
      <c r="AN20" s="12"/>
      <c r="AO20" s="12"/>
      <c r="AP20" s="12"/>
      <c r="AQ20" s="12"/>
      <c r="AR20" s="2"/>
    </row>
    <row r="21" spans="1:44" ht="27" x14ac:dyDescent="0.25">
      <c r="A21" s="195"/>
      <c r="B21" s="195"/>
      <c r="C21" s="126"/>
      <c r="D21" s="104"/>
      <c r="E21" s="107"/>
      <c r="F21" s="126"/>
      <c r="G21" s="28" t="s">
        <v>60</v>
      </c>
      <c r="H21" s="28"/>
      <c r="I21" s="28"/>
      <c r="J21" s="28"/>
      <c r="K21" s="103" t="s">
        <v>57</v>
      </c>
      <c r="L21" s="103">
        <v>11</v>
      </c>
      <c r="M21" s="103">
        <v>10</v>
      </c>
      <c r="N21" s="103">
        <v>3</v>
      </c>
      <c r="O21" s="204"/>
      <c r="P21" s="103"/>
      <c r="Q21" s="103"/>
      <c r="R21" s="103"/>
      <c r="S21" s="19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204"/>
      <c r="AH21" s="204"/>
      <c r="AI21" s="204"/>
      <c r="AJ21" s="223"/>
      <c r="AK21" s="204"/>
      <c r="AL21" s="221"/>
      <c r="AM21" s="12"/>
      <c r="AN21" s="12"/>
      <c r="AO21" s="12"/>
      <c r="AP21" s="12"/>
      <c r="AQ21" s="12"/>
      <c r="AR21" s="2"/>
    </row>
    <row r="22" spans="1:44" ht="27" x14ac:dyDescent="0.25">
      <c r="A22" s="195"/>
      <c r="B22" s="195"/>
      <c r="C22" s="126" t="s">
        <v>48</v>
      </c>
      <c r="D22" s="104">
        <v>1</v>
      </c>
      <c r="E22" s="107">
        <v>21</v>
      </c>
      <c r="F22" s="126" t="s">
        <v>49</v>
      </c>
      <c r="G22" s="28" t="s">
        <v>60</v>
      </c>
      <c r="H22" s="28"/>
      <c r="I22" s="28"/>
      <c r="J22" s="28"/>
      <c r="K22" s="103" t="s">
        <v>56</v>
      </c>
      <c r="L22" s="103">
        <v>10</v>
      </c>
      <c r="M22" s="103">
        <v>10</v>
      </c>
      <c r="N22" s="103">
        <v>3</v>
      </c>
      <c r="O22" s="204"/>
      <c r="P22" s="103"/>
      <c r="Q22" s="103"/>
      <c r="R22" s="103"/>
      <c r="S22" s="19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204"/>
      <c r="AH22" s="204"/>
      <c r="AI22" s="204"/>
      <c r="AJ22" s="223"/>
      <c r="AK22" s="204"/>
      <c r="AL22" s="221"/>
      <c r="AM22" s="12"/>
      <c r="AN22" s="12"/>
      <c r="AO22" s="12"/>
      <c r="AP22" s="12"/>
      <c r="AQ22" s="12"/>
      <c r="AR22" s="2"/>
    </row>
    <row r="23" spans="1:44" ht="24" customHeight="1" x14ac:dyDescent="0.25">
      <c r="A23" s="195"/>
      <c r="B23" s="195"/>
      <c r="C23" s="126"/>
      <c r="D23" s="104"/>
      <c r="E23" s="107"/>
      <c r="F23" s="126"/>
      <c r="G23" s="28" t="s">
        <v>258</v>
      </c>
      <c r="H23" s="28" t="s">
        <v>265</v>
      </c>
      <c r="I23" s="28"/>
      <c r="J23" s="28"/>
      <c r="K23" s="103" t="s">
        <v>260</v>
      </c>
      <c r="L23" s="103">
        <v>21</v>
      </c>
      <c r="M23" s="103">
        <v>15</v>
      </c>
      <c r="N23" s="103">
        <v>2</v>
      </c>
      <c r="O23" s="204"/>
      <c r="P23" s="103"/>
      <c r="Q23" s="103"/>
      <c r="R23" s="103"/>
      <c r="S23" s="19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204"/>
      <c r="AH23" s="204"/>
      <c r="AI23" s="204"/>
      <c r="AJ23" s="223"/>
      <c r="AK23" s="204"/>
      <c r="AL23" s="221"/>
      <c r="AM23" s="12"/>
      <c r="AN23" s="12"/>
      <c r="AO23" s="12"/>
      <c r="AP23" s="12"/>
      <c r="AQ23" s="12"/>
      <c r="AR23" s="2"/>
    </row>
    <row r="24" spans="1:44" s="26" customFormat="1" ht="30" customHeight="1" x14ac:dyDescent="0.25">
      <c r="A24" s="195"/>
      <c r="B24" s="195"/>
      <c r="C24" s="126"/>
      <c r="D24" s="104"/>
      <c r="E24" s="107"/>
      <c r="F24" s="126"/>
      <c r="G24" s="28" t="s">
        <v>109</v>
      </c>
      <c r="H24" s="28"/>
      <c r="I24" s="28"/>
      <c r="J24" s="28"/>
      <c r="K24" s="103" t="s">
        <v>64</v>
      </c>
      <c r="L24" s="103">
        <v>13</v>
      </c>
      <c r="M24" s="103">
        <v>13</v>
      </c>
      <c r="N24" s="103">
        <v>3</v>
      </c>
      <c r="O24" s="204"/>
      <c r="P24" s="103"/>
      <c r="Q24" s="103"/>
      <c r="R24" s="103"/>
      <c r="S24" s="19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204"/>
      <c r="AH24" s="204"/>
      <c r="AI24" s="204"/>
      <c r="AJ24" s="223"/>
      <c r="AK24" s="204"/>
      <c r="AL24" s="221"/>
      <c r="AM24" s="12"/>
      <c r="AN24" s="12"/>
      <c r="AO24" s="12"/>
      <c r="AP24" s="12"/>
      <c r="AQ24" s="12"/>
      <c r="AR24" s="2"/>
    </row>
    <row r="25" spans="1:44" ht="29.25" customHeight="1" thickBot="1" x14ac:dyDescent="0.3">
      <c r="A25" s="196"/>
      <c r="B25" s="196"/>
      <c r="C25" s="128"/>
      <c r="D25" s="131"/>
      <c r="E25" s="132"/>
      <c r="F25" s="128"/>
      <c r="G25" s="116" t="s">
        <v>250</v>
      </c>
      <c r="H25" s="122"/>
      <c r="I25" s="116"/>
      <c r="J25" s="116"/>
      <c r="K25" s="118" t="s">
        <v>59</v>
      </c>
      <c r="L25" s="118">
        <v>12</v>
      </c>
      <c r="M25" s="118">
        <v>3</v>
      </c>
      <c r="N25" s="118">
        <v>2</v>
      </c>
      <c r="O25" s="205"/>
      <c r="P25" s="118"/>
      <c r="Q25" s="118"/>
      <c r="R25" s="118"/>
      <c r="S25" s="196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205"/>
      <c r="AH25" s="205"/>
      <c r="AI25" s="205"/>
      <c r="AJ25" s="224"/>
      <c r="AK25" s="205"/>
      <c r="AL25" s="221"/>
      <c r="AM25" s="12"/>
      <c r="AN25" s="12"/>
      <c r="AO25" s="12"/>
      <c r="AP25" s="12"/>
      <c r="AQ25" s="12"/>
      <c r="AR25" s="2"/>
    </row>
    <row r="26" spans="1:44" ht="27" x14ac:dyDescent="0.25">
      <c r="A26" s="194" t="s">
        <v>63</v>
      </c>
      <c r="B26" s="194" t="s">
        <v>47</v>
      </c>
      <c r="C26" s="197" t="s">
        <v>48</v>
      </c>
      <c r="D26" s="197">
        <v>3</v>
      </c>
      <c r="E26" s="200">
        <v>21</v>
      </c>
      <c r="F26" s="197" t="s">
        <v>49</v>
      </c>
      <c r="G26" s="119" t="s">
        <v>60</v>
      </c>
      <c r="H26" s="114"/>
      <c r="I26" s="114"/>
      <c r="J26" s="114"/>
      <c r="K26" s="105" t="s">
        <v>58</v>
      </c>
      <c r="L26" s="105">
        <v>18</v>
      </c>
      <c r="M26" s="105">
        <v>18</v>
      </c>
      <c r="N26" s="105">
        <v>3</v>
      </c>
      <c r="O26" s="203">
        <v>7</v>
      </c>
      <c r="P26" s="105"/>
      <c r="Q26" s="105"/>
      <c r="R26" s="105"/>
      <c r="S26" s="194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203">
        <v>0</v>
      </c>
      <c r="AH26" s="203">
        <v>14</v>
      </c>
      <c r="AI26" s="203">
        <v>0</v>
      </c>
      <c r="AJ26" s="222">
        <v>7</v>
      </c>
      <c r="AK26" s="203">
        <v>14</v>
      </c>
      <c r="AL26" s="221"/>
      <c r="AM26" s="12"/>
      <c r="AN26" s="12"/>
      <c r="AO26" s="12"/>
      <c r="AP26" s="12"/>
      <c r="AQ26" s="12"/>
      <c r="AR26" s="2"/>
    </row>
    <row r="27" spans="1:44" ht="27" x14ac:dyDescent="0.25">
      <c r="A27" s="195"/>
      <c r="B27" s="195"/>
      <c r="C27" s="198"/>
      <c r="D27" s="198"/>
      <c r="E27" s="201"/>
      <c r="F27" s="198"/>
      <c r="G27" s="24" t="s">
        <v>62</v>
      </c>
      <c r="H27" s="28"/>
      <c r="I27" s="28"/>
      <c r="J27" s="28"/>
      <c r="K27" s="103" t="s">
        <v>57</v>
      </c>
      <c r="L27" s="103">
        <v>11</v>
      </c>
      <c r="M27" s="103">
        <v>10</v>
      </c>
      <c r="N27" s="103">
        <v>2</v>
      </c>
      <c r="O27" s="204"/>
      <c r="P27" s="103"/>
      <c r="Q27" s="103"/>
      <c r="R27" s="103"/>
      <c r="S27" s="19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204"/>
      <c r="AH27" s="204"/>
      <c r="AI27" s="204"/>
      <c r="AJ27" s="223"/>
      <c r="AK27" s="204"/>
      <c r="AL27" s="221"/>
      <c r="AM27" s="12"/>
      <c r="AN27" s="12"/>
      <c r="AO27" s="12"/>
      <c r="AP27" s="12"/>
      <c r="AQ27" s="12"/>
      <c r="AR27" s="2"/>
    </row>
    <row r="28" spans="1:44" ht="27.75" thickBot="1" x14ac:dyDescent="0.3">
      <c r="A28" s="196"/>
      <c r="B28" s="196"/>
      <c r="C28" s="199"/>
      <c r="D28" s="199"/>
      <c r="E28" s="202"/>
      <c r="F28" s="199"/>
      <c r="G28" s="28" t="s">
        <v>259</v>
      </c>
      <c r="H28" s="28"/>
      <c r="I28" s="28"/>
      <c r="J28" s="28" t="s">
        <v>264</v>
      </c>
      <c r="K28" s="103" t="s">
        <v>67</v>
      </c>
      <c r="L28" s="103">
        <v>25</v>
      </c>
      <c r="M28" s="103">
        <v>25</v>
      </c>
      <c r="N28" s="103">
        <v>1</v>
      </c>
      <c r="O28" s="204"/>
      <c r="P28" s="103"/>
      <c r="Q28" s="103"/>
      <c r="R28" s="103"/>
      <c r="S28" s="19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204"/>
      <c r="AH28" s="204"/>
      <c r="AI28" s="204"/>
      <c r="AJ28" s="223"/>
      <c r="AK28" s="204"/>
      <c r="AL28" s="221"/>
      <c r="AM28" s="12"/>
      <c r="AN28" s="12"/>
      <c r="AO28" s="12"/>
      <c r="AP28" s="12"/>
      <c r="AQ28" s="12"/>
      <c r="AR28" s="2"/>
    </row>
    <row r="29" spans="1:44" ht="27" customHeight="1" x14ac:dyDescent="0.25">
      <c r="A29" s="194" t="s">
        <v>65</v>
      </c>
      <c r="B29" s="194" t="s">
        <v>47</v>
      </c>
      <c r="C29" s="197" t="s">
        <v>48</v>
      </c>
      <c r="D29" s="197">
        <v>1</v>
      </c>
      <c r="E29" s="200">
        <v>20</v>
      </c>
      <c r="F29" s="197" t="s">
        <v>49</v>
      </c>
      <c r="G29" s="194" t="s">
        <v>66</v>
      </c>
      <c r="H29" s="120"/>
      <c r="I29" s="120"/>
      <c r="J29" s="120"/>
      <c r="K29" s="145" t="s">
        <v>57</v>
      </c>
      <c r="L29" s="145">
        <v>11</v>
      </c>
      <c r="M29" s="145">
        <v>11</v>
      </c>
      <c r="N29" s="145">
        <v>4</v>
      </c>
      <c r="O29" s="203">
        <v>20</v>
      </c>
      <c r="P29" s="145"/>
      <c r="Q29" s="145"/>
      <c r="R29" s="14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194"/>
      <c r="AE29" s="225"/>
      <c r="AF29" s="225"/>
      <c r="AG29" s="218">
        <v>0</v>
      </c>
      <c r="AH29" s="218">
        <v>20</v>
      </c>
      <c r="AI29" s="218">
        <v>0</v>
      </c>
      <c r="AJ29" s="222">
        <v>20</v>
      </c>
      <c r="AK29" s="218">
        <v>40</v>
      </c>
      <c r="AL29" s="221"/>
      <c r="AM29" s="12"/>
      <c r="AN29" s="12"/>
      <c r="AO29" s="12"/>
      <c r="AP29" s="12"/>
      <c r="AQ29" s="12"/>
      <c r="AR29" s="2"/>
    </row>
    <row r="30" spans="1:44" ht="15" customHeight="1" x14ac:dyDescent="0.25">
      <c r="A30" s="195"/>
      <c r="B30" s="195"/>
      <c r="C30" s="198"/>
      <c r="D30" s="198"/>
      <c r="E30" s="201"/>
      <c r="F30" s="198"/>
      <c r="G30" s="195"/>
      <c r="H30" s="28"/>
      <c r="I30" s="28"/>
      <c r="J30" s="28"/>
      <c r="K30" s="146" t="s">
        <v>56</v>
      </c>
      <c r="L30" s="146">
        <v>10</v>
      </c>
      <c r="M30" s="146">
        <v>10</v>
      </c>
      <c r="N30" s="146">
        <v>4</v>
      </c>
      <c r="O30" s="204"/>
      <c r="P30" s="146"/>
      <c r="Q30" s="146"/>
      <c r="R30" s="14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195"/>
      <c r="AE30" s="226"/>
      <c r="AF30" s="226"/>
      <c r="AG30" s="219"/>
      <c r="AH30" s="219"/>
      <c r="AI30" s="219"/>
      <c r="AJ30" s="223"/>
      <c r="AK30" s="219"/>
      <c r="AL30" s="221"/>
      <c r="AM30" s="12"/>
      <c r="AN30" s="12"/>
      <c r="AO30" s="12"/>
      <c r="AP30" s="12"/>
      <c r="AQ30" s="12"/>
      <c r="AR30" s="2"/>
    </row>
    <row r="31" spans="1:44" ht="15" customHeight="1" x14ac:dyDescent="0.25">
      <c r="A31" s="195"/>
      <c r="B31" s="195"/>
      <c r="C31" s="198"/>
      <c r="D31" s="198"/>
      <c r="E31" s="201"/>
      <c r="F31" s="198"/>
      <c r="G31" s="195"/>
      <c r="H31" s="28"/>
      <c r="I31" s="28"/>
      <c r="J31" s="28"/>
      <c r="K31" s="146" t="s">
        <v>58</v>
      </c>
      <c r="L31" s="146">
        <v>18</v>
      </c>
      <c r="M31" s="146">
        <v>18</v>
      </c>
      <c r="N31" s="146">
        <v>4</v>
      </c>
      <c r="O31" s="204"/>
      <c r="P31" s="146"/>
      <c r="Q31" s="146"/>
      <c r="R31" s="14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195"/>
      <c r="AE31" s="226"/>
      <c r="AF31" s="226"/>
      <c r="AG31" s="219"/>
      <c r="AH31" s="219"/>
      <c r="AI31" s="219"/>
      <c r="AJ31" s="223"/>
      <c r="AK31" s="219"/>
      <c r="AL31" s="221"/>
      <c r="AM31" s="12"/>
      <c r="AN31" s="12"/>
      <c r="AO31" s="12"/>
      <c r="AP31" s="12"/>
      <c r="AQ31" s="12"/>
      <c r="AR31" s="2"/>
    </row>
    <row r="32" spans="1:44" ht="15" customHeight="1" x14ac:dyDescent="0.25">
      <c r="A32" s="195"/>
      <c r="B32" s="195"/>
      <c r="C32" s="198"/>
      <c r="D32" s="198"/>
      <c r="E32" s="201"/>
      <c r="F32" s="198"/>
      <c r="G32" s="195"/>
      <c r="H32" s="28"/>
      <c r="I32" s="28"/>
      <c r="J32" s="28"/>
      <c r="K32" s="146" t="s">
        <v>59</v>
      </c>
      <c r="L32" s="146">
        <v>12</v>
      </c>
      <c r="M32" s="146">
        <v>12</v>
      </c>
      <c r="N32" s="146">
        <v>4</v>
      </c>
      <c r="O32" s="204"/>
      <c r="P32" s="146"/>
      <c r="Q32" s="146"/>
      <c r="R32" s="14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195"/>
      <c r="AE32" s="226"/>
      <c r="AF32" s="226"/>
      <c r="AG32" s="219"/>
      <c r="AH32" s="219"/>
      <c r="AI32" s="219"/>
      <c r="AJ32" s="223"/>
      <c r="AK32" s="219"/>
      <c r="AL32" s="221"/>
      <c r="AM32" s="12"/>
      <c r="AN32" s="12"/>
      <c r="AO32" s="12"/>
      <c r="AP32" s="12"/>
      <c r="AQ32" s="12"/>
      <c r="AR32" s="2"/>
    </row>
    <row r="33" spans="1:44" ht="15" customHeight="1" thickBot="1" x14ac:dyDescent="0.3">
      <c r="A33" s="196"/>
      <c r="B33" s="196"/>
      <c r="C33" s="199"/>
      <c r="D33" s="199"/>
      <c r="E33" s="202"/>
      <c r="F33" s="199"/>
      <c r="G33" s="196"/>
      <c r="H33" s="116"/>
      <c r="I33" s="116"/>
      <c r="J33" s="116"/>
      <c r="K33" s="147" t="s">
        <v>64</v>
      </c>
      <c r="L33" s="147">
        <v>13</v>
      </c>
      <c r="M33" s="147">
        <v>13</v>
      </c>
      <c r="N33" s="147">
        <v>4</v>
      </c>
      <c r="O33" s="205"/>
      <c r="P33" s="147"/>
      <c r="Q33" s="147"/>
      <c r="R33" s="147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196"/>
      <c r="AE33" s="228"/>
      <c r="AF33" s="228"/>
      <c r="AG33" s="220"/>
      <c r="AH33" s="220"/>
      <c r="AI33" s="220"/>
      <c r="AJ33" s="224"/>
      <c r="AK33" s="220"/>
      <c r="AL33" s="221"/>
      <c r="AM33" s="12"/>
      <c r="AN33" s="12"/>
      <c r="AO33" s="12"/>
      <c r="AP33" s="12"/>
      <c r="AQ33" s="12"/>
      <c r="AR33" s="2"/>
    </row>
    <row r="34" spans="1:44" ht="27" customHeight="1" x14ac:dyDescent="0.25">
      <c r="A34" s="194" t="s">
        <v>261</v>
      </c>
      <c r="B34" s="194" t="s">
        <v>47</v>
      </c>
      <c r="C34" s="197" t="s">
        <v>75</v>
      </c>
      <c r="D34" s="197">
        <v>2</v>
      </c>
      <c r="E34" s="200">
        <v>20</v>
      </c>
      <c r="F34" s="197" t="s">
        <v>49</v>
      </c>
      <c r="G34" s="120" t="s">
        <v>66</v>
      </c>
      <c r="H34" s="120"/>
      <c r="I34" s="120"/>
      <c r="J34" s="120"/>
      <c r="K34" s="145" t="s">
        <v>249</v>
      </c>
      <c r="L34" s="145">
        <v>18</v>
      </c>
      <c r="M34" s="145">
        <v>18</v>
      </c>
      <c r="N34" s="145">
        <v>4</v>
      </c>
      <c r="O34" s="203">
        <v>6</v>
      </c>
      <c r="P34" s="145"/>
      <c r="Q34" s="145"/>
      <c r="R34" s="14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194"/>
      <c r="AE34" s="225"/>
      <c r="AF34" s="225"/>
      <c r="AG34" s="218"/>
      <c r="AH34" s="218">
        <v>12</v>
      </c>
      <c r="AI34" s="218">
        <v>0</v>
      </c>
      <c r="AJ34" s="222">
        <v>6</v>
      </c>
      <c r="AK34" s="218">
        <v>12</v>
      </c>
      <c r="AL34" s="221"/>
      <c r="AM34" s="12"/>
      <c r="AN34" s="12"/>
      <c r="AO34" s="12"/>
      <c r="AP34" s="12"/>
      <c r="AQ34" s="12"/>
      <c r="AR34" s="2"/>
    </row>
    <row r="35" spans="1:44" ht="27.75" thickBot="1" x14ac:dyDescent="0.3">
      <c r="A35" s="196"/>
      <c r="B35" s="196"/>
      <c r="C35" s="199"/>
      <c r="D35" s="199"/>
      <c r="E35" s="202"/>
      <c r="F35" s="199"/>
      <c r="G35" s="116" t="s">
        <v>66</v>
      </c>
      <c r="H35" s="116" t="s">
        <v>14</v>
      </c>
      <c r="I35" s="116"/>
      <c r="J35" s="116"/>
      <c r="K35" s="147" t="s">
        <v>58</v>
      </c>
      <c r="L35" s="147">
        <v>18</v>
      </c>
      <c r="M35" s="147">
        <v>18</v>
      </c>
      <c r="N35" s="147">
        <v>2</v>
      </c>
      <c r="O35" s="205"/>
      <c r="P35" s="147"/>
      <c r="Q35" s="147"/>
      <c r="R35" s="147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196"/>
      <c r="AE35" s="228"/>
      <c r="AF35" s="228"/>
      <c r="AG35" s="220"/>
      <c r="AH35" s="220"/>
      <c r="AI35" s="220"/>
      <c r="AJ35" s="224"/>
      <c r="AK35" s="220"/>
      <c r="AL35" s="221"/>
      <c r="AM35" s="12"/>
      <c r="AN35" s="12"/>
      <c r="AO35" s="12"/>
      <c r="AP35" s="12"/>
      <c r="AQ35" s="12"/>
      <c r="AR35" s="2"/>
    </row>
    <row r="36" spans="1:44" ht="15.75" customHeight="1" x14ac:dyDescent="0.25">
      <c r="A36" s="195" t="s">
        <v>68</v>
      </c>
      <c r="B36" s="195" t="s">
        <v>47</v>
      </c>
      <c r="C36" s="198" t="s">
        <v>48</v>
      </c>
      <c r="D36" s="198">
        <v>1</v>
      </c>
      <c r="E36" s="201">
        <v>20</v>
      </c>
      <c r="F36" s="198" t="s">
        <v>49</v>
      </c>
      <c r="G36" s="195" t="s">
        <v>69</v>
      </c>
      <c r="I36" s="114"/>
      <c r="J36" s="114"/>
      <c r="K36" s="154" t="s">
        <v>56</v>
      </c>
      <c r="L36" s="154">
        <v>10</v>
      </c>
      <c r="M36" s="154">
        <v>10</v>
      </c>
      <c r="N36" s="154">
        <v>4</v>
      </c>
      <c r="O36" s="204">
        <v>21</v>
      </c>
      <c r="P36" s="121"/>
      <c r="Q36" s="121"/>
      <c r="R36" s="121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194"/>
      <c r="AE36" s="225"/>
      <c r="AF36" s="225"/>
      <c r="AG36" s="218">
        <v>0</v>
      </c>
      <c r="AH36" s="218">
        <v>21</v>
      </c>
      <c r="AI36" s="218">
        <v>1</v>
      </c>
      <c r="AJ36" s="222">
        <v>19</v>
      </c>
      <c r="AK36" s="218">
        <v>40</v>
      </c>
      <c r="AL36" s="221"/>
      <c r="AM36" s="12"/>
      <c r="AN36" s="12"/>
      <c r="AO36" s="12"/>
      <c r="AP36" s="12"/>
      <c r="AQ36" s="12"/>
      <c r="AR36" s="2"/>
    </row>
    <row r="37" spans="1:44" ht="15" customHeight="1" x14ac:dyDescent="0.25">
      <c r="A37" s="195"/>
      <c r="B37" s="195"/>
      <c r="C37" s="198"/>
      <c r="D37" s="198"/>
      <c r="E37" s="201"/>
      <c r="F37" s="198"/>
      <c r="G37" s="195"/>
      <c r="H37" s="28"/>
      <c r="I37" s="28"/>
      <c r="J37" s="28"/>
      <c r="K37" s="103" t="s">
        <v>57</v>
      </c>
      <c r="L37" s="103">
        <v>11</v>
      </c>
      <c r="M37" s="103">
        <v>11</v>
      </c>
      <c r="N37" s="103">
        <v>4</v>
      </c>
      <c r="O37" s="204"/>
      <c r="P37" s="103"/>
      <c r="Q37" s="103"/>
      <c r="R37" s="103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195"/>
      <c r="AE37" s="226"/>
      <c r="AF37" s="226"/>
      <c r="AG37" s="219"/>
      <c r="AH37" s="219"/>
      <c r="AI37" s="219"/>
      <c r="AJ37" s="223"/>
      <c r="AK37" s="219"/>
      <c r="AL37" s="221"/>
      <c r="AM37" s="12"/>
      <c r="AN37" s="12"/>
      <c r="AO37" s="12"/>
      <c r="AP37" s="12"/>
      <c r="AQ37" s="12"/>
      <c r="AR37" s="2"/>
    </row>
    <row r="38" spans="1:44" ht="15" customHeight="1" x14ac:dyDescent="0.25">
      <c r="A38" s="195"/>
      <c r="B38" s="195"/>
      <c r="C38" s="198"/>
      <c r="D38" s="198"/>
      <c r="E38" s="201"/>
      <c r="F38" s="198"/>
      <c r="G38" s="195"/>
      <c r="H38" s="28"/>
      <c r="I38" s="28"/>
      <c r="J38" s="28"/>
      <c r="K38" s="103" t="s">
        <v>58</v>
      </c>
      <c r="L38" s="103">
        <v>18</v>
      </c>
      <c r="M38" s="103">
        <v>18</v>
      </c>
      <c r="N38" s="103">
        <v>3</v>
      </c>
      <c r="O38" s="204"/>
      <c r="P38" s="103"/>
      <c r="Q38" s="103"/>
      <c r="R38" s="103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195"/>
      <c r="AE38" s="226"/>
      <c r="AF38" s="226"/>
      <c r="AG38" s="219"/>
      <c r="AH38" s="219"/>
      <c r="AI38" s="219"/>
      <c r="AJ38" s="223"/>
      <c r="AK38" s="219"/>
      <c r="AL38" s="221"/>
      <c r="AM38" s="12"/>
      <c r="AN38" s="12"/>
      <c r="AO38" s="12"/>
      <c r="AP38" s="12"/>
      <c r="AQ38" s="12"/>
      <c r="AR38" s="2"/>
    </row>
    <row r="39" spans="1:44" ht="15" customHeight="1" x14ac:dyDescent="0.25">
      <c r="A39" s="195"/>
      <c r="B39" s="195"/>
      <c r="C39" s="198"/>
      <c r="D39" s="198"/>
      <c r="E39" s="201"/>
      <c r="F39" s="198"/>
      <c r="G39" s="195"/>
      <c r="H39" s="28"/>
      <c r="I39" s="28"/>
      <c r="J39" s="28"/>
      <c r="K39" s="103" t="s">
        <v>59</v>
      </c>
      <c r="L39" s="103">
        <v>12</v>
      </c>
      <c r="M39" s="103">
        <v>12</v>
      </c>
      <c r="N39" s="103">
        <v>3</v>
      </c>
      <c r="O39" s="204"/>
      <c r="P39" s="103"/>
      <c r="Q39" s="103"/>
      <c r="R39" s="103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195"/>
      <c r="AE39" s="226"/>
      <c r="AF39" s="226"/>
      <c r="AG39" s="219"/>
      <c r="AH39" s="219"/>
      <c r="AI39" s="219"/>
      <c r="AJ39" s="223"/>
      <c r="AK39" s="219"/>
      <c r="AL39" s="221"/>
      <c r="AM39" s="12"/>
      <c r="AN39" s="12"/>
      <c r="AO39" s="12"/>
      <c r="AP39" s="12"/>
      <c r="AQ39" s="12"/>
      <c r="AR39" s="2"/>
    </row>
    <row r="40" spans="1:44" ht="15" customHeight="1" x14ac:dyDescent="0.25">
      <c r="A40" s="195"/>
      <c r="B40" s="195"/>
      <c r="C40" s="198"/>
      <c r="D40" s="198"/>
      <c r="E40" s="201"/>
      <c r="F40" s="198"/>
      <c r="G40" s="195"/>
      <c r="H40" s="28"/>
      <c r="I40" s="28"/>
      <c r="J40" s="28"/>
      <c r="K40" s="103" t="s">
        <v>64</v>
      </c>
      <c r="L40" s="106">
        <v>13</v>
      </c>
      <c r="M40" s="106">
        <v>13</v>
      </c>
      <c r="N40" s="103">
        <v>3</v>
      </c>
      <c r="O40" s="204"/>
      <c r="P40" s="103"/>
      <c r="Q40" s="103"/>
      <c r="R40" s="103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195"/>
      <c r="AE40" s="226"/>
      <c r="AF40" s="226"/>
      <c r="AG40" s="219"/>
      <c r="AH40" s="219"/>
      <c r="AI40" s="219"/>
      <c r="AJ40" s="223"/>
      <c r="AK40" s="219"/>
      <c r="AL40" s="221"/>
      <c r="AM40" s="12"/>
      <c r="AN40" s="12"/>
      <c r="AO40" s="12"/>
      <c r="AP40" s="12"/>
      <c r="AQ40" s="12"/>
      <c r="AR40" s="2"/>
    </row>
    <row r="41" spans="1:44" ht="15" customHeight="1" x14ac:dyDescent="0.25">
      <c r="A41" s="195"/>
      <c r="B41" s="195"/>
      <c r="C41" s="198"/>
      <c r="D41" s="198"/>
      <c r="E41" s="201"/>
      <c r="F41" s="198"/>
      <c r="G41" s="195"/>
      <c r="H41" s="28" t="s">
        <v>265</v>
      </c>
      <c r="I41" s="28"/>
      <c r="J41" s="28"/>
      <c r="K41" s="103" t="s">
        <v>59</v>
      </c>
      <c r="L41" s="103">
        <v>12</v>
      </c>
      <c r="M41" s="103">
        <v>12</v>
      </c>
      <c r="N41" s="103">
        <v>2</v>
      </c>
      <c r="O41" s="204"/>
      <c r="P41" s="103"/>
      <c r="Q41" s="103"/>
      <c r="R41" s="103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195"/>
      <c r="AE41" s="226"/>
      <c r="AF41" s="226"/>
      <c r="AG41" s="219"/>
      <c r="AH41" s="219"/>
      <c r="AI41" s="219"/>
      <c r="AJ41" s="223"/>
      <c r="AK41" s="219"/>
      <c r="AL41" s="221"/>
      <c r="AM41" s="12"/>
      <c r="AN41" s="12"/>
      <c r="AO41" s="12"/>
      <c r="AP41" s="12"/>
      <c r="AQ41" s="12"/>
      <c r="AR41" s="2"/>
    </row>
    <row r="42" spans="1:44" ht="15" customHeight="1" thickBot="1" x14ac:dyDescent="0.3">
      <c r="A42" s="196"/>
      <c r="B42" s="196"/>
      <c r="C42" s="199"/>
      <c r="D42" s="199"/>
      <c r="E42" s="202"/>
      <c r="F42" s="199"/>
      <c r="G42" s="196"/>
      <c r="H42" s="28" t="s">
        <v>265</v>
      </c>
      <c r="I42" s="28"/>
      <c r="J42" s="28"/>
      <c r="K42" s="147" t="s">
        <v>64</v>
      </c>
      <c r="L42" s="147">
        <v>13</v>
      </c>
      <c r="M42" s="147">
        <v>13</v>
      </c>
      <c r="N42" s="147">
        <v>2</v>
      </c>
      <c r="O42" s="205"/>
      <c r="P42" s="103"/>
      <c r="Q42" s="103"/>
      <c r="R42" s="103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195"/>
      <c r="AE42" s="226"/>
      <c r="AF42" s="226"/>
      <c r="AG42" s="219"/>
      <c r="AH42" s="219"/>
      <c r="AI42" s="219"/>
      <c r="AJ42" s="223"/>
      <c r="AK42" s="219"/>
      <c r="AL42" s="221"/>
      <c r="AM42" s="12"/>
      <c r="AN42" s="12"/>
      <c r="AO42" s="12"/>
      <c r="AP42" s="12"/>
      <c r="AQ42" s="12"/>
      <c r="AR42" s="2"/>
    </row>
    <row r="43" spans="1:44" ht="15" customHeight="1" x14ac:dyDescent="0.25">
      <c r="A43" s="194" t="s">
        <v>71</v>
      </c>
      <c r="B43" s="194" t="s">
        <v>47</v>
      </c>
      <c r="C43" s="197" t="s">
        <v>48</v>
      </c>
      <c r="D43" s="197">
        <v>2</v>
      </c>
      <c r="E43" s="200">
        <v>20</v>
      </c>
      <c r="F43" s="197" t="s">
        <v>49</v>
      </c>
      <c r="G43" s="28" t="s">
        <v>69</v>
      </c>
      <c r="H43" s="120"/>
      <c r="I43" s="120"/>
      <c r="J43" s="120"/>
      <c r="K43" s="154" t="s">
        <v>249</v>
      </c>
      <c r="L43" s="154">
        <v>18</v>
      </c>
      <c r="M43" s="154">
        <v>18</v>
      </c>
      <c r="N43" s="154">
        <v>4</v>
      </c>
      <c r="O43" s="203">
        <v>6</v>
      </c>
      <c r="P43" s="121"/>
      <c r="Q43" s="121"/>
      <c r="R43" s="121"/>
      <c r="S43" s="225"/>
      <c r="T43" s="225"/>
      <c r="U43" s="225"/>
      <c r="V43" s="225"/>
      <c r="W43" s="236" t="s">
        <v>111</v>
      </c>
      <c r="X43" s="225"/>
      <c r="Y43" s="225"/>
      <c r="Z43" s="225">
        <v>1</v>
      </c>
      <c r="AA43" s="236" t="s">
        <v>111</v>
      </c>
      <c r="AB43" s="225"/>
      <c r="AC43" s="225"/>
      <c r="AD43" s="194"/>
      <c r="AE43" s="225"/>
      <c r="AF43" s="225"/>
      <c r="AG43" s="218">
        <v>5</v>
      </c>
      <c r="AH43" s="218">
        <v>11</v>
      </c>
      <c r="AI43" s="218">
        <v>0</v>
      </c>
      <c r="AJ43" s="222">
        <v>10</v>
      </c>
      <c r="AK43" s="218">
        <v>21</v>
      </c>
      <c r="AL43" s="221"/>
      <c r="AM43" s="12"/>
      <c r="AN43" s="12"/>
      <c r="AO43" s="12"/>
      <c r="AP43" s="12"/>
      <c r="AQ43" s="12"/>
      <c r="AR43" s="2"/>
    </row>
    <row r="44" spans="1:44" ht="15" customHeight="1" thickBot="1" x14ac:dyDescent="0.3">
      <c r="A44" s="196"/>
      <c r="B44" s="196"/>
      <c r="C44" s="199"/>
      <c r="D44" s="199"/>
      <c r="E44" s="202"/>
      <c r="F44" s="199"/>
      <c r="G44" s="28" t="s">
        <v>72</v>
      </c>
      <c r="H44" s="28"/>
      <c r="I44" s="28"/>
      <c r="J44" s="28"/>
      <c r="K44" s="103" t="s">
        <v>263</v>
      </c>
      <c r="L44" s="103">
        <v>18</v>
      </c>
      <c r="M44" s="103">
        <v>18</v>
      </c>
      <c r="N44" s="103">
        <v>2</v>
      </c>
      <c r="O44" s="205"/>
      <c r="P44" s="103"/>
      <c r="Q44" s="103"/>
      <c r="R44" s="103"/>
      <c r="S44" s="226"/>
      <c r="T44" s="226"/>
      <c r="U44" s="226"/>
      <c r="V44" s="226"/>
      <c r="W44" s="237"/>
      <c r="X44" s="226"/>
      <c r="Y44" s="226"/>
      <c r="Z44" s="226"/>
      <c r="AA44" s="226"/>
      <c r="AB44" s="226"/>
      <c r="AC44" s="226"/>
      <c r="AD44" s="195"/>
      <c r="AE44" s="226"/>
      <c r="AF44" s="226"/>
      <c r="AG44" s="219"/>
      <c r="AH44" s="219"/>
      <c r="AI44" s="219"/>
      <c r="AJ44" s="223"/>
      <c r="AK44" s="219"/>
      <c r="AL44" s="221"/>
      <c r="AM44" s="12"/>
      <c r="AN44" s="12"/>
      <c r="AO44" s="12"/>
      <c r="AP44" s="12"/>
      <c r="AQ44" s="12"/>
      <c r="AR44" s="2"/>
    </row>
    <row r="45" spans="1:44" ht="40.5" x14ac:dyDescent="0.25">
      <c r="A45" s="194" t="s">
        <v>73</v>
      </c>
      <c r="B45" s="194" t="s">
        <v>47</v>
      </c>
      <c r="C45" s="197" t="s">
        <v>48</v>
      </c>
      <c r="D45" s="197">
        <v>2</v>
      </c>
      <c r="E45" s="200">
        <v>22</v>
      </c>
      <c r="F45" s="197" t="s">
        <v>49</v>
      </c>
      <c r="G45" s="120" t="s">
        <v>74</v>
      </c>
      <c r="H45" s="120"/>
      <c r="I45" s="120"/>
      <c r="J45" s="120"/>
      <c r="K45" s="121" t="s">
        <v>57</v>
      </c>
      <c r="L45" s="121">
        <v>11</v>
      </c>
      <c r="M45" s="121">
        <v>11</v>
      </c>
      <c r="N45" s="121">
        <v>2</v>
      </c>
      <c r="O45" s="203">
        <v>12</v>
      </c>
      <c r="P45" s="121"/>
      <c r="Q45" s="121"/>
      <c r="R45" s="121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194"/>
      <c r="AE45" s="225">
        <v>2</v>
      </c>
      <c r="AF45" s="225"/>
      <c r="AG45" s="218">
        <v>2</v>
      </c>
      <c r="AH45" s="218">
        <v>14</v>
      </c>
      <c r="AI45" s="218">
        <v>0</v>
      </c>
      <c r="AJ45" s="222">
        <v>12</v>
      </c>
      <c r="AK45" s="218">
        <v>26</v>
      </c>
      <c r="AL45" s="221"/>
      <c r="AM45" s="12"/>
      <c r="AN45" s="12"/>
      <c r="AO45" s="12"/>
      <c r="AP45" s="12"/>
      <c r="AQ45" s="12"/>
      <c r="AR45" s="2"/>
    </row>
    <row r="46" spans="1:44" ht="15" customHeight="1" x14ac:dyDescent="0.25">
      <c r="A46" s="195"/>
      <c r="B46" s="195"/>
      <c r="C46" s="198"/>
      <c r="D46" s="198"/>
      <c r="E46" s="201"/>
      <c r="F46" s="198"/>
      <c r="G46" s="28"/>
      <c r="H46" s="28"/>
      <c r="I46" s="28"/>
      <c r="J46" s="28"/>
      <c r="K46" s="103" t="s">
        <v>56</v>
      </c>
      <c r="L46" s="103">
        <v>10</v>
      </c>
      <c r="M46" s="103">
        <v>10</v>
      </c>
      <c r="N46" s="103">
        <v>2</v>
      </c>
      <c r="O46" s="204"/>
      <c r="P46" s="103"/>
      <c r="Q46" s="103"/>
      <c r="R46" s="103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195"/>
      <c r="AE46" s="226"/>
      <c r="AF46" s="226"/>
      <c r="AG46" s="219"/>
      <c r="AH46" s="219"/>
      <c r="AI46" s="219"/>
      <c r="AJ46" s="223"/>
      <c r="AK46" s="219"/>
      <c r="AL46" s="221"/>
      <c r="AM46" s="12"/>
      <c r="AN46" s="12"/>
      <c r="AO46" s="12"/>
      <c r="AP46" s="12"/>
      <c r="AQ46" s="12"/>
      <c r="AR46" s="2"/>
    </row>
    <row r="47" spans="1:44" ht="15" customHeight="1" x14ac:dyDescent="0.25">
      <c r="A47" s="195"/>
      <c r="B47" s="195"/>
      <c r="C47" s="198"/>
      <c r="D47" s="198"/>
      <c r="E47" s="201"/>
      <c r="F47" s="198"/>
      <c r="G47" s="28"/>
      <c r="H47" s="28"/>
      <c r="I47" s="28"/>
      <c r="J47" s="28"/>
      <c r="K47" s="103" t="s">
        <v>58</v>
      </c>
      <c r="L47" s="103">
        <v>18</v>
      </c>
      <c r="M47" s="103">
        <v>18</v>
      </c>
      <c r="N47" s="103">
        <v>2</v>
      </c>
      <c r="O47" s="204"/>
      <c r="P47" s="103"/>
      <c r="Q47" s="103"/>
      <c r="R47" s="103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195"/>
      <c r="AE47" s="226"/>
      <c r="AF47" s="226"/>
      <c r="AG47" s="219"/>
      <c r="AH47" s="219"/>
      <c r="AI47" s="219"/>
      <c r="AJ47" s="223"/>
      <c r="AK47" s="219"/>
      <c r="AL47" s="221"/>
      <c r="AM47" s="12"/>
      <c r="AN47" s="12"/>
      <c r="AO47" s="12"/>
      <c r="AP47" s="12"/>
      <c r="AQ47" s="12"/>
      <c r="AR47" s="2"/>
    </row>
    <row r="48" spans="1:44" ht="15" customHeight="1" x14ac:dyDescent="0.25">
      <c r="A48" s="195"/>
      <c r="B48" s="195"/>
      <c r="C48" s="198"/>
      <c r="D48" s="198"/>
      <c r="E48" s="201"/>
      <c r="F48" s="198"/>
      <c r="G48" s="28"/>
      <c r="H48" s="28"/>
      <c r="I48" s="28"/>
      <c r="J48" s="28"/>
      <c r="K48" s="103" t="s">
        <v>59</v>
      </c>
      <c r="L48" s="103">
        <v>12</v>
      </c>
      <c r="M48" s="103">
        <v>12</v>
      </c>
      <c r="N48" s="103">
        <v>2</v>
      </c>
      <c r="O48" s="204"/>
      <c r="P48" s="103"/>
      <c r="Q48" s="103"/>
      <c r="R48" s="103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195"/>
      <c r="AE48" s="226"/>
      <c r="AF48" s="226"/>
      <c r="AG48" s="219"/>
      <c r="AH48" s="219"/>
      <c r="AI48" s="219"/>
      <c r="AJ48" s="223"/>
      <c r="AK48" s="219"/>
      <c r="AL48" s="221"/>
      <c r="AM48" s="12"/>
      <c r="AN48" s="12"/>
      <c r="AO48" s="12"/>
      <c r="AP48" s="12"/>
      <c r="AQ48" s="12"/>
      <c r="AR48" s="2"/>
    </row>
    <row r="49" spans="1:44" ht="15" customHeight="1" x14ac:dyDescent="0.25">
      <c r="A49" s="195"/>
      <c r="B49" s="195"/>
      <c r="C49" s="198"/>
      <c r="D49" s="198"/>
      <c r="E49" s="201"/>
      <c r="F49" s="198"/>
      <c r="G49" s="28"/>
      <c r="H49" s="28"/>
      <c r="I49" s="28"/>
      <c r="J49" s="28"/>
      <c r="K49" s="103" t="s">
        <v>64</v>
      </c>
      <c r="L49" s="103">
        <v>13</v>
      </c>
      <c r="M49" s="103">
        <v>13</v>
      </c>
      <c r="N49" s="103">
        <v>2</v>
      </c>
      <c r="O49" s="204"/>
      <c r="P49" s="103"/>
      <c r="Q49" s="103"/>
      <c r="R49" s="103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195"/>
      <c r="AE49" s="226"/>
      <c r="AF49" s="226"/>
      <c r="AG49" s="219"/>
      <c r="AH49" s="219"/>
      <c r="AI49" s="219"/>
      <c r="AJ49" s="223"/>
      <c r="AK49" s="219"/>
      <c r="AL49" s="221"/>
      <c r="AM49" s="12"/>
      <c r="AN49" s="12"/>
      <c r="AO49" s="12"/>
      <c r="AP49" s="12"/>
      <c r="AQ49" s="12"/>
      <c r="AR49" s="2"/>
    </row>
    <row r="50" spans="1:44" ht="15" customHeight="1" thickBot="1" x14ac:dyDescent="0.3">
      <c r="A50" s="196"/>
      <c r="B50" s="196"/>
      <c r="C50" s="199"/>
      <c r="D50" s="199"/>
      <c r="E50" s="202"/>
      <c r="F50" s="199"/>
      <c r="G50" s="28"/>
      <c r="H50" s="28" t="s">
        <v>110</v>
      </c>
      <c r="I50" s="28"/>
      <c r="J50" s="28"/>
      <c r="K50" s="103" t="s">
        <v>260</v>
      </c>
      <c r="L50" s="103">
        <v>21</v>
      </c>
      <c r="M50" s="103">
        <v>6</v>
      </c>
      <c r="N50" s="103">
        <v>2</v>
      </c>
      <c r="O50" s="205"/>
      <c r="P50" s="103"/>
      <c r="Q50" s="103"/>
      <c r="R50" s="103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195"/>
      <c r="AE50" s="226"/>
      <c r="AF50" s="226"/>
      <c r="AG50" s="219"/>
      <c r="AH50" s="219"/>
      <c r="AI50" s="219"/>
      <c r="AJ50" s="223"/>
      <c r="AK50" s="219"/>
      <c r="AL50" s="221"/>
      <c r="AM50" s="12"/>
      <c r="AN50" s="12"/>
      <c r="AO50" s="12"/>
      <c r="AP50" s="12"/>
      <c r="AQ50" s="12"/>
      <c r="AR50" s="2"/>
    </row>
    <row r="51" spans="1:44" x14ac:dyDescent="0.25">
      <c r="A51" s="233" t="s">
        <v>248</v>
      </c>
      <c r="B51" s="194" t="s">
        <v>47</v>
      </c>
      <c r="C51" s="212" t="s">
        <v>48</v>
      </c>
      <c r="D51" s="212">
        <v>2</v>
      </c>
      <c r="E51" s="215">
        <v>22</v>
      </c>
      <c r="F51" s="197" t="s">
        <v>49</v>
      </c>
      <c r="G51" s="194" t="s">
        <v>76</v>
      </c>
      <c r="H51" s="120"/>
      <c r="I51" s="120"/>
      <c r="J51" s="120"/>
      <c r="K51" s="121" t="s">
        <v>249</v>
      </c>
      <c r="L51" s="121">
        <v>18</v>
      </c>
      <c r="M51" s="121">
        <v>18</v>
      </c>
      <c r="N51" s="121">
        <v>2</v>
      </c>
      <c r="O51" s="218">
        <v>13</v>
      </c>
      <c r="P51" s="121"/>
      <c r="Q51" s="121"/>
      <c r="R51" s="121"/>
      <c r="S51" s="225"/>
      <c r="T51" s="225"/>
      <c r="U51" s="225"/>
      <c r="V51" s="225"/>
      <c r="W51" s="225"/>
      <c r="X51" s="225"/>
      <c r="Y51" s="225"/>
      <c r="Z51" s="225"/>
      <c r="AA51" s="225"/>
      <c r="AB51" s="225"/>
      <c r="AC51" s="225"/>
      <c r="AD51" s="194"/>
      <c r="AE51" s="225"/>
      <c r="AF51" s="225"/>
      <c r="AG51" s="218">
        <v>2</v>
      </c>
      <c r="AH51" s="218">
        <v>15</v>
      </c>
      <c r="AI51" s="218">
        <v>0</v>
      </c>
      <c r="AJ51" s="222">
        <v>12</v>
      </c>
      <c r="AK51" s="218">
        <v>27</v>
      </c>
      <c r="AL51" s="221"/>
      <c r="AM51" s="12"/>
      <c r="AN51" s="12"/>
      <c r="AO51" s="12"/>
      <c r="AP51" s="12"/>
      <c r="AQ51" s="12"/>
      <c r="AR51" s="2"/>
    </row>
    <row r="52" spans="1:44" x14ac:dyDescent="0.25">
      <c r="A52" s="234"/>
      <c r="B52" s="195"/>
      <c r="C52" s="213"/>
      <c r="D52" s="213"/>
      <c r="E52" s="216"/>
      <c r="F52" s="198"/>
      <c r="G52" s="195"/>
      <c r="H52" s="28"/>
      <c r="I52" s="28"/>
      <c r="J52" s="28"/>
      <c r="K52" s="103" t="s">
        <v>56</v>
      </c>
      <c r="L52" s="103">
        <v>10</v>
      </c>
      <c r="M52" s="103">
        <v>10</v>
      </c>
      <c r="N52" s="103">
        <v>2</v>
      </c>
      <c r="O52" s="219"/>
      <c r="P52" s="103"/>
      <c r="Q52" s="103"/>
      <c r="R52" s="103">
        <v>2</v>
      </c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195"/>
      <c r="AE52" s="226"/>
      <c r="AF52" s="226"/>
      <c r="AG52" s="219"/>
      <c r="AH52" s="219"/>
      <c r="AI52" s="219"/>
      <c r="AJ52" s="223"/>
      <c r="AK52" s="219"/>
      <c r="AL52" s="221"/>
      <c r="AM52" s="12"/>
      <c r="AN52" s="12"/>
      <c r="AO52" s="12"/>
      <c r="AP52" s="12"/>
      <c r="AQ52" s="12"/>
      <c r="AR52" s="2"/>
    </row>
    <row r="53" spans="1:44" x14ac:dyDescent="0.25">
      <c r="A53" s="234"/>
      <c r="B53" s="195"/>
      <c r="C53" s="213"/>
      <c r="D53" s="213"/>
      <c r="E53" s="216"/>
      <c r="F53" s="198"/>
      <c r="G53" s="195"/>
      <c r="H53" s="28"/>
      <c r="I53" s="28"/>
      <c r="J53" s="28"/>
      <c r="K53" s="103" t="s">
        <v>57</v>
      </c>
      <c r="L53" s="103">
        <v>11</v>
      </c>
      <c r="M53" s="103">
        <v>11</v>
      </c>
      <c r="N53" s="103">
        <v>2</v>
      </c>
      <c r="O53" s="219"/>
      <c r="P53" s="103"/>
      <c r="Q53" s="103"/>
      <c r="R53" s="103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195"/>
      <c r="AE53" s="226"/>
      <c r="AF53" s="226"/>
      <c r="AG53" s="219"/>
      <c r="AH53" s="219"/>
      <c r="AI53" s="219"/>
      <c r="AJ53" s="223"/>
      <c r="AK53" s="219"/>
      <c r="AL53" s="221"/>
      <c r="AM53" s="12"/>
      <c r="AN53" s="12"/>
      <c r="AO53" s="12"/>
      <c r="AP53" s="12"/>
      <c r="AQ53" s="12"/>
      <c r="AR53" s="2"/>
    </row>
    <row r="54" spans="1:44" x14ac:dyDescent="0.25">
      <c r="A54" s="234"/>
      <c r="B54" s="195"/>
      <c r="C54" s="213"/>
      <c r="D54" s="213"/>
      <c r="E54" s="216"/>
      <c r="F54" s="198"/>
      <c r="G54" s="195"/>
      <c r="H54" s="28"/>
      <c r="I54" s="28"/>
      <c r="J54" s="28"/>
      <c r="K54" s="103" t="s">
        <v>58</v>
      </c>
      <c r="L54" s="103">
        <v>18</v>
      </c>
      <c r="M54" s="103">
        <v>18</v>
      </c>
      <c r="N54" s="103">
        <v>2</v>
      </c>
      <c r="O54" s="219"/>
      <c r="P54" s="103"/>
      <c r="Q54" s="103"/>
      <c r="R54" s="103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195"/>
      <c r="AE54" s="226"/>
      <c r="AF54" s="226"/>
      <c r="AG54" s="219"/>
      <c r="AH54" s="219"/>
      <c r="AI54" s="219"/>
      <c r="AJ54" s="223"/>
      <c r="AK54" s="219"/>
      <c r="AL54" s="221"/>
      <c r="AM54" s="12"/>
      <c r="AN54" s="12"/>
      <c r="AO54" s="12"/>
      <c r="AP54" s="12"/>
      <c r="AQ54" s="12"/>
      <c r="AR54" s="2"/>
    </row>
    <row r="55" spans="1:44" x14ac:dyDescent="0.25">
      <c r="A55" s="234"/>
      <c r="B55" s="195"/>
      <c r="C55" s="213"/>
      <c r="D55" s="213"/>
      <c r="E55" s="216"/>
      <c r="F55" s="198"/>
      <c r="G55" s="195"/>
      <c r="H55" s="28"/>
      <c r="I55" s="28"/>
      <c r="J55" s="28"/>
      <c r="K55" s="103" t="s">
        <v>64</v>
      </c>
      <c r="L55" s="103">
        <v>13</v>
      </c>
      <c r="M55" s="103">
        <v>13</v>
      </c>
      <c r="N55" s="103">
        <v>2</v>
      </c>
      <c r="O55" s="219"/>
      <c r="P55" s="103"/>
      <c r="Q55" s="103"/>
      <c r="R55" s="103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195"/>
      <c r="AE55" s="226"/>
      <c r="AF55" s="226"/>
      <c r="AG55" s="219"/>
      <c r="AH55" s="219"/>
      <c r="AI55" s="219"/>
      <c r="AJ55" s="223"/>
      <c r="AK55" s="219"/>
      <c r="AL55" s="221"/>
      <c r="AM55" s="12"/>
      <c r="AN55" s="12"/>
      <c r="AO55" s="12"/>
      <c r="AP55" s="12"/>
      <c r="AQ55" s="12"/>
      <c r="AR55" s="2"/>
    </row>
    <row r="56" spans="1:44" x14ac:dyDescent="0.25">
      <c r="A56" s="234"/>
      <c r="B56" s="195"/>
      <c r="C56" s="213"/>
      <c r="D56" s="213"/>
      <c r="E56" s="216"/>
      <c r="F56" s="198"/>
      <c r="G56" s="195"/>
      <c r="H56" s="28"/>
      <c r="I56" s="28"/>
      <c r="J56" s="28"/>
      <c r="K56" s="103" t="s">
        <v>59</v>
      </c>
      <c r="L56" s="103">
        <v>12</v>
      </c>
      <c r="M56" s="103">
        <v>12</v>
      </c>
      <c r="N56" s="103">
        <v>2</v>
      </c>
      <c r="O56" s="219"/>
      <c r="P56" s="103"/>
      <c r="Q56" s="103"/>
      <c r="R56" s="103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195"/>
      <c r="AE56" s="226"/>
      <c r="AF56" s="226"/>
      <c r="AG56" s="219"/>
      <c r="AH56" s="219"/>
      <c r="AI56" s="219"/>
      <c r="AJ56" s="223"/>
      <c r="AK56" s="219"/>
      <c r="AL56" s="221"/>
      <c r="AM56" s="12"/>
      <c r="AN56" s="12"/>
      <c r="AO56" s="12"/>
      <c r="AP56" s="12"/>
      <c r="AQ56" s="12"/>
      <c r="AR56" s="2"/>
    </row>
    <row r="57" spans="1:44" ht="27.75" thickBot="1" x14ac:dyDescent="0.3">
      <c r="A57" s="235"/>
      <c r="B57" s="196"/>
      <c r="C57" s="214"/>
      <c r="D57" s="214"/>
      <c r="E57" s="217"/>
      <c r="F57" s="199"/>
      <c r="G57" s="196"/>
      <c r="H57" s="116"/>
      <c r="I57" s="116"/>
      <c r="J57" s="116" t="s">
        <v>264</v>
      </c>
      <c r="K57" s="118" t="s">
        <v>262</v>
      </c>
      <c r="L57" s="118">
        <v>25</v>
      </c>
      <c r="M57" s="118">
        <v>25</v>
      </c>
      <c r="N57" s="118">
        <v>1</v>
      </c>
      <c r="O57" s="220"/>
      <c r="P57" s="118"/>
      <c r="Q57" s="118"/>
      <c r="R57" s="118"/>
      <c r="S57" s="228"/>
      <c r="T57" s="228"/>
      <c r="U57" s="228"/>
      <c r="V57" s="228"/>
      <c r="W57" s="228"/>
      <c r="X57" s="228"/>
      <c r="Y57" s="228"/>
      <c r="Z57" s="228"/>
      <c r="AA57" s="228"/>
      <c r="AB57" s="228"/>
      <c r="AC57" s="228"/>
      <c r="AD57" s="196"/>
      <c r="AE57" s="228"/>
      <c r="AF57" s="228"/>
      <c r="AG57" s="220"/>
      <c r="AH57" s="220"/>
      <c r="AI57" s="220"/>
      <c r="AJ57" s="224"/>
      <c r="AK57" s="220"/>
      <c r="AL57" s="221"/>
      <c r="AM57" s="12"/>
      <c r="AN57" s="12"/>
      <c r="AO57" s="12"/>
      <c r="AP57" s="12"/>
      <c r="AQ57" s="12"/>
      <c r="AR57" s="2"/>
    </row>
    <row r="58" spans="1:44" ht="15" customHeight="1" x14ac:dyDescent="0.25">
      <c r="A58" s="194" t="s">
        <v>255</v>
      </c>
      <c r="B58" s="194" t="s">
        <v>47</v>
      </c>
      <c r="C58" s="197" t="s">
        <v>48</v>
      </c>
      <c r="D58" s="197">
        <v>2</v>
      </c>
      <c r="E58" s="200">
        <v>22</v>
      </c>
      <c r="F58" s="197" t="s">
        <v>49</v>
      </c>
      <c r="G58" s="28" t="s">
        <v>79</v>
      </c>
      <c r="H58" s="120"/>
      <c r="I58" s="134"/>
      <c r="J58" s="120"/>
      <c r="K58" s="121" t="s">
        <v>58</v>
      </c>
      <c r="L58" s="121">
        <v>18</v>
      </c>
      <c r="M58" s="121">
        <v>18</v>
      </c>
      <c r="N58" s="121">
        <v>2</v>
      </c>
      <c r="O58" s="203">
        <v>4</v>
      </c>
      <c r="P58" s="121"/>
      <c r="Q58" s="121"/>
      <c r="R58" s="121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225"/>
      <c r="AG58" s="218">
        <v>0</v>
      </c>
      <c r="AH58" s="218">
        <v>4</v>
      </c>
      <c r="AI58" s="218">
        <v>0</v>
      </c>
      <c r="AJ58" s="222">
        <v>4</v>
      </c>
      <c r="AK58" s="218">
        <v>8</v>
      </c>
      <c r="AL58" s="221"/>
      <c r="AM58" s="12"/>
      <c r="AN58" s="12"/>
      <c r="AO58" s="12"/>
      <c r="AP58" s="12"/>
      <c r="AQ58" s="12"/>
      <c r="AR58" s="2"/>
    </row>
    <row r="59" spans="1:44" ht="27" x14ac:dyDescent="0.25">
      <c r="A59" s="195"/>
      <c r="B59" s="195"/>
      <c r="C59" s="198"/>
      <c r="D59" s="198"/>
      <c r="E59" s="201"/>
      <c r="F59" s="198"/>
      <c r="G59" s="28" t="s">
        <v>99</v>
      </c>
      <c r="H59" s="28"/>
      <c r="I59" s="135"/>
      <c r="J59" s="28"/>
      <c r="K59" s="103" t="s">
        <v>64</v>
      </c>
      <c r="L59" s="103">
        <v>13</v>
      </c>
      <c r="M59" s="103">
        <v>13</v>
      </c>
      <c r="N59" s="103">
        <v>1</v>
      </c>
      <c r="O59" s="204"/>
      <c r="P59" s="103"/>
      <c r="Q59" s="103"/>
      <c r="R59" s="103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226"/>
      <c r="AG59" s="219"/>
      <c r="AH59" s="219"/>
      <c r="AI59" s="219"/>
      <c r="AJ59" s="223"/>
      <c r="AK59" s="219"/>
      <c r="AL59" s="221"/>
      <c r="AM59" s="12"/>
      <c r="AN59" s="12"/>
      <c r="AO59" s="12"/>
      <c r="AP59" s="12"/>
      <c r="AQ59" s="12"/>
      <c r="AR59" s="2"/>
    </row>
    <row r="60" spans="1:44" ht="27.75" thickBot="1" x14ac:dyDescent="0.3">
      <c r="A60" s="196"/>
      <c r="B60" s="196"/>
      <c r="C60" s="199"/>
      <c r="D60" s="199"/>
      <c r="E60" s="202"/>
      <c r="F60" s="199"/>
      <c r="G60" s="28" t="s">
        <v>99</v>
      </c>
      <c r="H60" s="28"/>
      <c r="I60" s="135"/>
      <c r="J60" s="28"/>
      <c r="K60" s="103" t="s">
        <v>59</v>
      </c>
      <c r="L60" s="103">
        <v>12</v>
      </c>
      <c r="M60" s="103">
        <v>12</v>
      </c>
      <c r="N60" s="103">
        <v>1</v>
      </c>
      <c r="O60" s="205"/>
      <c r="P60" s="103"/>
      <c r="Q60" s="103"/>
      <c r="R60" s="103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226"/>
      <c r="AG60" s="219"/>
      <c r="AH60" s="219"/>
      <c r="AI60" s="219"/>
      <c r="AJ60" s="223"/>
      <c r="AK60" s="219"/>
      <c r="AL60" s="221"/>
      <c r="AM60" s="12"/>
      <c r="AN60" s="12"/>
      <c r="AO60" s="12"/>
      <c r="AP60" s="12"/>
      <c r="AQ60" s="12"/>
      <c r="AR60" s="2"/>
    </row>
    <row r="61" spans="1:44" ht="15" customHeight="1" x14ac:dyDescent="0.25">
      <c r="A61" s="194" t="s">
        <v>80</v>
      </c>
      <c r="B61" s="194" t="s">
        <v>47</v>
      </c>
      <c r="C61" s="197" t="s">
        <v>48</v>
      </c>
      <c r="D61" s="197">
        <v>2</v>
      </c>
      <c r="E61" s="200">
        <v>22</v>
      </c>
      <c r="F61" s="197" t="s">
        <v>49</v>
      </c>
      <c r="G61" s="194" t="s">
        <v>81</v>
      </c>
      <c r="H61" s="120"/>
      <c r="I61" s="120"/>
      <c r="J61" s="120"/>
      <c r="K61" s="121" t="s">
        <v>249</v>
      </c>
      <c r="L61" s="121">
        <v>18</v>
      </c>
      <c r="M61" s="121">
        <v>18</v>
      </c>
      <c r="N61" s="121">
        <v>2</v>
      </c>
      <c r="O61" s="203">
        <v>11</v>
      </c>
      <c r="P61" s="121"/>
      <c r="Q61" s="121"/>
      <c r="R61" s="121"/>
      <c r="S61" s="225"/>
      <c r="T61" s="225"/>
      <c r="U61" s="225"/>
      <c r="V61" s="225"/>
      <c r="W61" s="225"/>
      <c r="X61" s="225"/>
      <c r="Y61" s="225"/>
      <c r="Z61" s="225"/>
      <c r="AA61" s="225"/>
      <c r="AB61" s="225"/>
      <c r="AC61" s="225"/>
      <c r="AD61" s="194"/>
      <c r="AE61" s="225"/>
      <c r="AF61" s="225"/>
      <c r="AG61" s="218">
        <v>0</v>
      </c>
      <c r="AH61" s="218">
        <v>11</v>
      </c>
      <c r="AI61" s="218">
        <v>0</v>
      </c>
      <c r="AJ61" s="222">
        <v>9</v>
      </c>
      <c r="AK61" s="218">
        <v>20</v>
      </c>
      <c r="AL61" s="221"/>
      <c r="AM61" s="12"/>
      <c r="AN61" s="12"/>
      <c r="AO61" s="12"/>
      <c r="AP61" s="12"/>
      <c r="AQ61" s="12"/>
      <c r="AR61" s="2"/>
    </row>
    <row r="62" spans="1:44" ht="15" customHeight="1" x14ac:dyDescent="0.25">
      <c r="A62" s="195"/>
      <c r="B62" s="195"/>
      <c r="C62" s="198"/>
      <c r="D62" s="198"/>
      <c r="E62" s="201"/>
      <c r="F62" s="198"/>
      <c r="G62" s="195"/>
      <c r="H62" s="28"/>
      <c r="I62" s="28"/>
      <c r="J62" s="28"/>
      <c r="K62" s="103" t="s">
        <v>56</v>
      </c>
      <c r="L62" s="103">
        <v>10</v>
      </c>
      <c r="M62" s="103">
        <v>10</v>
      </c>
      <c r="N62" s="103">
        <v>2</v>
      </c>
      <c r="O62" s="204"/>
      <c r="P62" s="103"/>
      <c r="Q62" s="103"/>
      <c r="R62" s="103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195"/>
      <c r="AE62" s="226"/>
      <c r="AF62" s="226"/>
      <c r="AG62" s="219"/>
      <c r="AH62" s="219"/>
      <c r="AI62" s="219"/>
      <c r="AJ62" s="223"/>
      <c r="AK62" s="219"/>
      <c r="AL62" s="221"/>
      <c r="AM62" s="12"/>
      <c r="AN62" s="12"/>
      <c r="AO62" s="12"/>
      <c r="AP62" s="12"/>
      <c r="AQ62" s="12"/>
      <c r="AR62" s="2"/>
    </row>
    <row r="63" spans="1:44" ht="15" customHeight="1" x14ac:dyDescent="0.25">
      <c r="A63" s="195"/>
      <c r="B63" s="195"/>
      <c r="C63" s="198"/>
      <c r="D63" s="198"/>
      <c r="E63" s="201"/>
      <c r="F63" s="198"/>
      <c r="G63" s="195"/>
      <c r="H63" s="28"/>
      <c r="I63" s="28"/>
      <c r="J63" s="28"/>
      <c r="K63" s="103" t="s">
        <v>57</v>
      </c>
      <c r="L63" s="103">
        <v>11</v>
      </c>
      <c r="M63" s="103">
        <v>11</v>
      </c>
      <c r="N63" s="103">
        <v>2</v>
      </c>
      <c r="O63" s="204"/>
      <c r="P63" s="103"/>
      <c r="Q63" s="103"/>
      <c r="R63" s="103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195"/>
      <c r="AE63" s="226"/>
      <c r="AF63" s="226"/>
      <c r="AG63" s="219"/>
      <c r="AH63" s="219"/>
      <c r="AI63" s="219"/>
      <c r="AJ63" s="223"/>
      <c r="AK63" s="219"/>
      <c r="AL63" s="221"/>
      <c r="AM63" s="12"/>
      <c r="AN63" s="12"/>
      <c r="AO63" s="12"/>
      <c r="AP63" s="12"/>
      <c r="AQ63" s="12"/>
      <c r="AR63" s="2"/>
    </row>
    <row r="64" spans="1:44" ht="15" customHeight="1" x14ac:dyDescent="0.25">
      <c r="A64" s="195"/>
      <c r="B64" s="195"/>
      <c r="C64" s="198"/>
      <c r="D64" s="198"/>
      <c r="E64" s="201"/>
      <c r="F64" s="198"/>
      <c r="G64" s="195"/>
      <c r="H64" s="28"/>
      <c r="I64" s="28"/>
      <c r="J64" s="28"/>
      <c r="K64" s="103" t="s">
        <v>64</v>
      </c>
      <c r="L64" s="103">
        <v>13</v>
      </c>
      <c r="M64" s="103">
        <v>13</v>
      </c>
      <c r="N64" s="103">
        <v>2</v>
      </c>
      <c r="O64" s="204"/>
      <c r="P64" s="103"/>
      <c r="Q64" s="103"/>
      <c r="R64" s="103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195"/>
      <c r="AE64" s="226"/>
      <c r="AF64" s="226"/>
      <c r="AG64" s="219"/>
      <c r="AH64" s="219"/>
      <c r="AI64" s="219"/>
      <c r="AJ64" s="223"/>
      <c r="AK64" s="219"/>
      <c r="AL64" s="221"/>
      <c r="AM64" s="12"/>
      <c r="AN64" s="12"/>
      <c r="AO64" s="12"/>
      <c r="AP64" s="12"/>
      <c r="AQ64" s="12"/>
      <c r="AR64" s="2"/>
    </row>
    <row r="65" spans="1:44" ht="15" customHeight="1" x14ac:dyDescent="0.25">
      <c r="A65" s="195"/>
      <c r="B65" s="195"/>
      <c r="C65" s="198"/>
      <c r="D65" s="198"/>
      <c r="E65" s="201"/>
      <c r="F65" s="198"/>
      <c r="G65" s="195"/>
      <c r="H65" s="28"/>
      <c r="I65" s="28"/>
      <c r="J65" s="28"/>
      <c r="K65" s="103" t="s">
        <v>59</v>
      </c>
      <c r="L65" s="103">
        <v>12</v>
      </c>
      <c r="M65" s="103">
        <v>12</v>
      </c>
      <c r="N65" s="103">
        <v>2</v>
      </c>
      <c r="O65" s="204"/>
      <c r="P65" s="103"/>
      <c r="Q65" s="103"/>
      <c r="R65" s="103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195"/>
      <c r="AE65" s="226"/>
      <c r="AF65" s="226"/>
      <c r="AG65" s="219"/>
      <c r="AH65" s="219"/>
      <c r="AI65" s="219"/>
      <c r="AJ65" s="223"/>
      <c r="AK65" s="219"/>
      <c r="AL65" s="221"/>
      <c r="AM65" s="12"/>
      <c r="AN65" s="12"/>
      <c r="AO65" s="12"/>
      <c r="AP65" s="12"/>
      <c r="AQ65" s="12"/>
      <c r="AR65" s="2"/>
    </row>
    <row r="66" spans="1:44" ht="27.75" thickBot="1" x14ac:dyDescent="0.3">
      <c r="A66" s="196"/>
      <c r="B66" s="196"/>
      <c r="C66" s="199"/>
      <c r="D66" s="199"/>
      <c r="E66" s="202"/>
      <c r="F66" s="199"/>
      <c r="G66" s="196"/>
      <c r="H66" s="28"/>
      <c r="I66" s="28"/>
      <c r="J66" s="28" t="s">
        <v>264</v>
      </c>
      <c r="K66" s="103" t="s">
        <v>262</v>
      </c>
      <c r="L66" s="103">
        <v>25</v>
      </c>
      <c r="M66" s="103">
        <v>25</v>
      </c>
      <c r="N66" s="103">
        <v>1</v>
      </c>
      <c r="O66" s="205"/>
      <c r="P66" s="103"/>
      <c r="Q66" s="103"/>
      <c r="R66" s="103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195"/>
      <c r="AE66" s="226"/>
      <c r="AF66" s="226"/>
      <c r="AG66" s="219"/>
      <c r="AH66" s="219"/>
      <c r="AI66" s="219"/>
      <c r="AJ66" s="223"/>
      <c r="AK66" s="219"/>
      <c r="AL66" s="221"/>
      <c r="AM66" s="12"/>
      <c r="AN66" s="12"/>
      <c r="AO66" s="12"/>
      <c r="AP66" s="12"/>
      <c r="AQ66" s="12"/>
      <c r="AR66" s="2"/>
    </row>
    <row r="67" spans="1:44" x14ac:dyDescent="0.25">
      <c r="A67" s="230" t="s">
        <v>82</v>
      </c>
      <c r="B67" s="194" t="s">
        <v>47</v>
      </c>
      <c r="C67" s="212" t="s">
        <v>48</v>
      </c>
      <c r="D67" s="212">
        <v>1</v>
      </c>
      <c r="E67" s="215">
        <v>22</v>
      </c>
      <c r="F67" s="197" t="s">
        <v>49</v>
      </c>
      <c r="G67" s="120" t="s">
        <v>83</v>
      </c>
      <c r="H67" s="120"/>
      <c r="I67" s="120"/>
      <c r="J67" s="120"/>
      <c r="K67" s="121" t="s">
        <v>249</v>
      </c>
      <c r="L67" s="121">
        <v>18</v>
      </c>
      <c r="M67" s="121">
        <v>18</v>
      </c>
      <c r="N67" s="121">
        <v>2</v>
      </c>
      <c r="O67" s="218">
        <v>15</v>
      </c>
      <c r="P67" s="121"/>
      <c r="Q67" s="121"/>
      <c r="R67" s="121"/>
      <c r="S67" s="225"/>
      <c r="T67" s="225"/>
      <c r="U67" s="225"/>
      <c r="V67" s="225"/>
      <c r="W67" s="225"/>
      <c r="X67" s="225"/>
      <c r="Y67" s="225">
        <v>2</v>
      </c>
      <c r="Z67" s="225"/>
      <c r="AA67" s="225"/>
      <c r="AB67" s="225"/>
      <c r="AC67" s="225"/>
      <c r="AD67" s="194"/>
      <c r="AE67" s="225"/>
      <c r="AF67" s="225">
        <v>3</v>
      </c>
      <c r="AG67" s="218">
        <v>7</v>
      </c>
      <c r="AH67" s="218">
        <v>22</v>
      </c>
      <c r="AI67" s="218">
        <v>0</v>
      </c>
      <c r="AJ67" s="222">
        <v>18</v>
      </c>
      <c r="AK67" s="218">
        <v>40</v>
      </c>
      <c r="AL67" s="221"/>
      <c r="AM67" s="12"/>
      <c r="AN67" s="12"/>
      <c r="AO67" s="12"/>
      <c r="AP67" s="12"/>
      <c r="AQ67" s="12"/>
      <c r="AR67" s="2"/>
    </row>
    <row r="68" spans="1:44" x14ac:dyDescent="0.25">
      <c r="A68" s="231"/>
      <c r="B68" s="195"/>
      <c r="C68" s="213"/>
      <c r="D68" s="213"/>
      <c r="E68" s="216"/>
      <c r="F68" s="198"/>
      <c r="G68" s="28"/>
      <c r="H68" s="28"/>
      <c r="I68" s="28"/>
      <c r="J68" s="28"/>
      <c r="K68" s="103" t="s">
        <v>57</v>
      </c>
      <c r="L68" s="103">
        <v>11</v>
      </c>
      <c r="M68" s="103">
        <v>11</v>
      </c>
      <c r="N68" s="103">
        <v>2</v>
      </c>
      <c r="O68" s="219"/>
      <c r="P68" s="103"/>
      <c r="Q68" s="103"/>
      <c r="R68" s="103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195"/>
      <c r="AE68" s="226"/>
      <c r="AF68" s="226"/>
      <c r="AG68" s="219"/>
      <c r="AH68" s="219"/>
      <c r="AI68" s="219"/>
      <c r="AJ68" s="223"/>
      <c r="AK68" s="219"/>
      <c r="AL68" s="221"/>
      <c r="AM68" s="12"/>
      <c r="AN68" s="12"/>
      <c r="AO68" s="12"/>
      <c r="AP68" s="12"/>
      <c r="AQ68" s="12"/>
      <c r="AR68" s="2"/>
    </row>
    <row r="69" spans="1:44" x14ac:dyDescent="0.25">
      <c r="A69" s="231"/>
      <c r="B69" s="195"/>
      <c r="C69" s="213"/>
      <c r="D69" s="213"/>
      <c r="E69" s="216"/>
      <c r="F69" s="198"/>
      <c r="G69" s="28"/>
      <c r="H69" s="28"/>
      <c r="I69" s="28"/>
      <c r="J69" s="28"/>
      <c r="K69" s="103" t="s">
        <v>56</v>
      </c>
      <c r="L69" s="103">
        <v>10</v>
      </c>
      <c r="M69" s="103">
        <v>10</v>
      </c>
      <c r="N69" s="103">
        <v>2</v>
      </c>
      <c r="O69" s="219"/>
      <c r="P69" s="103"/>
      <c r="Q69" s="103"/>
      <c r="R69" s="103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195"/>
      <c r="AE69" s="226"/>
      <c r="AF69" s="226"/>
      <c r="AG69" s="219"/>
      <c r="AH69" s="219"/>
      <c r="AI69" s="219"/>
      <c r="AJ69" s="223"/>
      <c r="AK69" s="219"/>
      <c r="AL69" s="221"/>
      <c r="AM69" s="12"/>
      <c r="AN69" s="12"/>
      <c r="AO69" s="12"/>
      <c r="AP69" s="12"/>
      <c r="AQ69" s="12"/>
      <c r="AR69" s="2"/>
    </row>
    <row r="70" spans="1:44" x14ac:dyDescent="0.25">
      <c r="A70" s="231"/>
      <c r="B70" s="195"/>
      <c r="C70" s="213"/>
      <c r="D70" s="213"/>
      <c r="E70" s="216"/>
      <c r="F70" s="198"/>
      <c r="G70" s="28"/>
      <c r="H70" s="28"/>
      <c r="I70" s="28"/>
      <c r="J70" s="28"/>
      <c r="K70" s="103" t="s">
        <v>58</v>
      </c>
      <c r="L70" s="103">
        <v>18</v>
      </c>
      <c r="M70" s="103">
        <v>18</v>
      </c>
      <c r="N70" s="103">
        <v>2</v>
      </c>
      <c r="O70" s="219"/>
      <c r="P70" s="103"/>
      <c r="Q70" s="103"/>
      <c r="R70" s="103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195"/>
      <c r="AE70" s="226"/>
      <c r="AF70" s="226"/>
      <c r="AG70" s="219"/>
      <c r="AH70" s="219"/>
      <c r="AI70" s="219"/>
      <c r="AJ70" s="223"/>
      <c r="AK70" s="219"/>
      <c r="AL70" s="221"/>
      <c r="AM70" s="12"/>
      <c r="AN70" s="12"/>
      <c r="AO70" s="12"/>
      <c r="AP70" s="12"/>
      <c r="AQ70" s="12"/>
      <c r="AR70" s="2"/>
    </row>
    <row r="71" spans="1:44" x14ac:dyDescent="0.25">
      <c r="A71" s="231"/>
      <c r="B71" s="195"/>
      <c r="C71" s="213"/>
      <c r="D71" s="213"/>
      <c r="E71" s="216"/>
      <c r="F71" s="198"/>
      <c r="G71" s="28"/>
      <c r="H71" s="28"/>
      <c r="I71" s="28"/>
      <c r="J71" s="28"/>
      <c r="K71" s="103" t="s">
        <v>59</v>
      </c>
      <c r="L71" s="103">
        <v>12</v>
      </c>
      <c r="M71" s="103">
        <v>12</v>
      </c>
      <c r="N71" s="103">
        <v>2</v>
      </c>
      <c r="O71" s="219"/>
      <c r="P71" s="103"/>
      <c r="Q71" s="103"/>
      <c r="R71" s="103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195"/>
      <c r="AE71" s="226"/>
      <c r="AF71" s="226"/>
      <c r="AG71" s="219"/>
      <c r="AH71" s="219"/>
      <c r="AI71" s="219"/>
      <c r="AJ71" s="223"/>
      <c r="AK71" s="219"/>
      <c r="AL71" s="221"/>
      <c r="AM71" s="12"/>
      <c r="AN71" s="12"/>
      <c r="AO71" s="12"/>
      <c r="AP71" s="12"/>
      <c r="AQ71" s="12"/>
      <c r="AR71" s="2"/>
    </row>
    <row r="72" spans="1:44" x14ac:dyDescent="0.25">
      <c r="A72" s="231"/>
      <c r="B72" s="195"/>
      <c r="C72" s="213"/>
      <c r="D72" s="213"/>
      <c r="E72" s="216"/>
      <c r="F72" s="198"/>
      <c r="G72" s="28"/>
      <c r="H72" s="28"/>
      <c r="I72" s="28"/>
      <c r="J72" s="28"/>
      <c r="K72" s="103" t="s">
        <v>64</v>
      </c>
      <c r="L72" s="103">
        <v>13</v>
      </c>
      <c r="M72" s="103">
        <v>13</v>
      </c>
      <c r="N72" s="103">
        <v>2</v>
      </c>
      <c r="O72" s="219"/>
      <c r="P72" s="103"/>
      <c r="Q72" s="103"/>
      <c r="R72" s="103">
        <v>2</v>
      </c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195"/>
      <c r="AE72" s="226"/>
      <c r="AF72" s="226"/>
      <c r="AG72" s="219"/>
      <c r="AH72" s="219"/>
      <c r="AI72" s="219"/>
      <c r="AJ72" s="223"/>
      <c r="AK72" s="219"/>
      <c r="AL72" s="221"/>
      <c r="AM72" s="12"/>
      <c r="AN72" s="12"/>
      <c r="AO72" s="12"/>
      <c r="AP72" s="12"/>
      <c r="AQ72" s="12"/>
      <c r="AR72" s="2"/>
    </row>
    <row r="73" spans="1:44" ht="40.5" x14ac:dyDescent="0.25">
      <c r="A73" s="231"/>
      <c r="B73" s="195"/>
      <c r="C73" s="213"/>
      <c r="D73" s="213"/>
      <c r="E73" s="216"/>
      <c r="F73" s="198"/>
      <c r="G73" s="28"/>
      <c r="H73" s="28"/>
      <c r="I73" s="28"/>
      <c r="J73" s="28" t="s">
        <v>266</v>
      </c>
      <c r="K73" s="103" t="s">
        <v>267</v>
      </c>
      <c r="L73" s="103">
        <v>15</v>
      </c>
      <c r="M73" s="103">
        <v>15</v>
      </c>
      <c r="N73" s="103">
        <v>2</v>
      </c>
      <c r="O73" s="219"/>
      <c r="P73" s="103"/>
      <c r="Q73" s="103"/>
      <c r="R73" s="103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195"/>
      <c r="AE73" s="226"/>
      <c r="AF73" s="226"/>
      <c r="AG73" s="219"/>
      <c r="AH73" s="219"/>
      <c r="AI73" s="219"/>
      <c r="AJ73" s="223"/>
      <c r="AK73" s="219"/>
      <c r="AL73" s="221"/>
      <c r="AM73" s="12"/>
      <c r="AN73" s="12"/>
      <c r="AO73" s="12"/>
      <c r="AP73" s="12"/>
      <c r="AQ73" s="12"/>
      <c r="AR73" s="2"/>
    </row>
    <row r="74" spans="1:44" ht="27.75" thickBot="1" x14ac:dyDescent="0.3">
      <c r="A74" s="232"/>
      <c r="B74" s="196"/>
      <c r="C74" s="214"/>
      <c r="D74" s="214"/>
      <c r="E74" s="217"/>
      <c r="F74" s="199"/>
      <c r="G74" s="116"/>
      <c r="H74" s="116"/>
      <c r="I74" s="116"/>
      <c r="J74" s="116" t="s">
        <v>264</v>
      </c>
      <c r="K74" s="118" t="s">
        <v>262</v>
      </c>
      <c r="L74" s="118">
        <v>25</v>
      </c>
      <c r="M74" s="118">
        <v>25</v>
      </c>
      <c r="N74" s="118">
        <v>1</v>
      </c>
      <c r="O74" s="220"/>
      <c r="P74" s="118"/>
      <c r="Q74" s="118"/>
      <c r="R74" s="11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196"/>
      <c r="AE74" s="228"/>
      <c r="AF74" s="228"/>
      <c r="AG74" s="220"/>
      <c r="AH74" s="220"/>
      <c r="AI74" s="220"/>
      <c r="AJ74" s="224"/>
      <c r="AK74" s="220"/>
      <c r="AL74" s="221"/>
      <c r="AM74" s="12"/>
      <c r="AN74" s="12"/>
      <c r="AO74" s="12"/>
      <c r="AP74" s="12"/>
      <c r="AQ74" s="12"/>
      <c r="AR74" s="2"/>
    </row>
    <row r="75" spans="1:44" ht="27" customHeight="1" x14ac:dyDescent="0.25">
      <c r="A75" s="194" t="s">
        <v>84</v>
      </c>
      <c r="B75" s="194" t="s">
        <v>47</v>
      </c>
      <c r="C75" s="197" t="s">
        <v>48</v>
      </c>
      <c r="D75" s="197">
        <v>2</v>
      </c>
      <c r="E75" s="200">
        <v>21</v>
      </c>
      <c r="F75" s="197" t="s">
        <v>49</v>
      </c>
      <c r="G75" s="194" t="s">
        <v>85</v>
      </c>
      <c r="H75" s="120"/>
      <c r="I75" s="120"/>
      <c r="J75" s="120"/>
      <c r="K75" s="145" t="s">
        <v>249</v>
      </c>
      <c r="L75" s="145">
        <v>18</v>
      </c>
      <c r="M75" s="145">
        <v>18</v>
      </c>
      <c r="N75" s="145">
        <v>1</v>
      </c>
      <c r="O75" s="203">
        <v>6</v>
      </c>
      <c r="P75" s="145"/>
      <c r="Q75" s="145"/>
      <c r="R75" s="145"/>
      <c r="S75" s="225"/>
      <c r="T75" s="225"/>
      <c r="U75" s="225"/>
      <c r="V75" s="225"/>
      <c r="W75" s="225"/>
      <c r="X75" s="225"/>
      <c r="Y75" s="225"/>
      <c r="Z75" s="225"/>
      <c r="AA75" s="225"/>
      <c r="AB75" s="225"/>
      <c r="AC75" s="225"/>
      <c r="AD75" s="194"/>
      <c r="AE75" s="225"/>
      <c r="AF75" s="225"/>
      <c r="AG75" s="218">
        <v>2</v>
      </c>
      <c r="AH75" s="218">
        <v>8</v>
      </c>
      <c r="AI75" s="218">
        <v>1</v>
      </c>
      <c r="AJ75" s="222">
        <v>7</v>
      </c>
      <c r="AK75" s="218">
        <v>14</v>
      </c>
      <c r="AL75" s="221"/>
      <c r="AM75" s="12"/>
      <c r="AN75" s="12"/>
      <c r="AO75" s="12"/>
      <c r="AP75" s="12"/>
      <c r="AQ75" s="12"/>
      <c r="AR75" s="2"/>
    </row>
    <row r="76" spans="1:44" ht="15" customHeight="1" x14ac:dyDescent="0.25">
      <c r="A76" s="195"/>
      <c r="B76" s="195"/>
      <c r="C76" s="198"/>
      <c r="D76" s="198"/>
      <c r="E76" s="201"/>
      <c r="F76" s="198"/>
      <c r="G76" s="195"/>
      <c r="H76" s="28"/>
      <c r="I76" s="28"/>
      <c r="J76" s="28"/>
      <c r="K76" s="146" t="s">
        <v>57</v>
      </c>
      <c r="L76" s="146">
        <v>11</v>
      </c>
      <c r="M76" s="146">
        <v>11</v>
      </c>
      <c r="N76" s="146">
        <v>1</v>
      </c>
      <c r="O76" s="204"/>
      <c r="P76" s="146"/>
      <c r="Q76" s="146"/>
      <c r="R76" s="146">
        <v>2</v>
      </c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195"/>
      <c r="AE76" s="226"/>
      <c r="AF76" s="226"/>
      <c r="AG76" s="219"/>
      <c r="AH76" s="219"/>
      <c r="AI76" s="219"/>
      <c r="AJ76" s="223"/>
      <c r="AK76" s="219"/>
      <c r="AL76" s="221"/>
      <c r="AM76" s="12"/>
      <c r="AN76" s="12"/>
      <c r="AO76" s="12"/>
      <c r="AP76" s="12"/>
      <c r="AQ76" s="12"/>
      <c r="AR76" s="2"/>
    </row>
    <row r="77" spans="1:44" ht="15" customHeight="1" x14ac:dyDescent="0.25">
      <c r="A77" s="195"/>
      <c r="B77" s="195"/>
      <c r="C77" s="198"/>
      <c r="D77" s="198"/>
      <c r="E77" s="201"/>
      <c r="F77" s="198"/>
      <c r="G77" s="195"/>
      <c r="H77" s="28"/>
      <c r="I77" s="28"/>
      <c r="J77" s="28"/>
      <c r="K77" s="146" t="s">
        <v>56</v>
      </c>
      <c r="L77" s="146">
        <v>10</v>
      </c>
      <c r="M77" s="146">
        <v>10</v>
      </c>
      <c r="N77" s="146">
        <v>1</v>
      </c>
      <c r="O77" s="204"/>
      <c r="P77" s="146"/>
      <c r="Q77" s="146"/>
      <c r="R77" s="14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195"/>
      <c r="AE77" s="226"/>
      <c r="AF77" s="226"/>
      <c r="AG77" s="219"/>
      <c r="AH77" s="219"/>
      <c r="AI77" s="219"/>
      <c r="AJ77" s="223"/>
      <c r="AK77" s="219"/>
      <c r="AL77" s="221"/>
      <c r="AM77" s="12"/>
      <c r="AN77" s="12"/>
      <c r="AO77" s="12"/>
      <c r="AP77" s="12"/>
      <c r="AQ77" s="12"/>
      <c r="AR77" s="2"/>
    </row>
    <row r="78" spans="1:44" ht="15" customHeight="1" x14ac:dyDescent="0.25">
      <c r="A78" s="195"/>
      <c r="B78" s="195"/>
      <c r="C78" s="198"/>
      <c r="D78" s="198"/>
      <c r="E78" s="201"/>
      <c r="F78" s="198"/>
      <c r="G78" s="195"/>
      <c r="H78" s="28"/>
      <c r="I78" s="28"/>
      <c r="J78" s="28"/>
      <c r="K78" s="146" t="s">
        <v>58</v>
      </c>
      <c r="L78" s="146">
        <v>18</v>
      </c>
      <c r="M78" s="146">
        <v>18</v>
      </c>
      <c r="N78" s="146">
        <v>1</v>
      </c>
      <c r="O78" s="204"/>
      <c r="P78" s="146"/>
      <c r="Q78" s="146"/>
      <c r="R78" s="14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195"/>
      <c r="AE78" s="226"/>
      <c r="AF78" s="226"/>
      <c r="AG78" s="219"/>
      <c r="AH78" s="219"/>
      <c r="AI78" s="219"/>
      <c r="AJ78" s="223"/>
      <c r="AK78" s="219"/>
      <c r="AL78" s="221"/>
      <c r="AM78" s="12"/>
      <c r="AN78" s="12"/>
      <c r="AO78" s="12"/>
      <c r="AP78" s="12"/>
      <c r="AQ78" s="12"/>
      <c r="AR78" s="2"/>
    </row>
    <row r="79" spans="1:44" ht="15" customHeight="1" x14ac:dyDescent="0.25">
      <c r="A79" s="195"/>
      <c r="B79" s="195"/>
      <c r="C79" s="198"/>
      <c r="D79" s="198"/>
      <c r="E79" s="201"/>
      <c r="F79" s="198"/>
      <c r="G79" s="195"/>
      <c r="H79" s="28"/>
      <c r="I79" s="28"/>
      <c r="J79" s="28"/>
      <c r="K79" s="146" t="s">
        <v>64</v>
      </c>
      <c r="L79" s="146">
        <v>13</v>
      </c>
      <c r="M79" s="146">
        <v>13</v>
      </c>
      <c r="N79" s="146">
        <v>1</v>
      </c>
      <c r="O79" s="204"/>
      <c r="P79" s="146"/>
      <c r="Q79" s="146"/>
      <c r="R79" s="14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195"/>
      <c r="AE79" s="226"/>
      <c r="AF79" s="226"/>
      <c r="AG79" s="219"/>
      <c r="AH79" s="219"/>
      <c r="AI79" s="219"/>
      <c r="AJ79" s="223"/>
      <c r="AK79" s="219"/>
      <c r="AL79" s="221"/>
      <c r="AM79" s="12"/>
      <c r="AN79" s="12"/>
      <c r="AO79" s="12"/>
      <c r="AP79" s="12"/>
      <c r="AQ79" s="12"/>
      <c r="AR79" s="2"/>
    </row>
    <row r="80" spans="1:44" ht="15" customHeight="1" thickBot="1" x14ac:dyDescent="0.3">
      <c r="A80" s="196"/>
      <c r="B80" s="196"/>
      <c r="C80" s="199"/>
      <c r="D80" s="199"/>
      <c r="E80" s="202"/>
      <c r="F80" s="199"/>
      <c r="G80" s="196"/>
      <c r="H80" s="116"/>
      <c r="I80" s="116"/>
      <c r="J80" s="116"/>
      <c r="K80" s="147" t="s">
        <v>59</v>
      </c>
      <c r="L80" s="147">
        <v>12</v>
      </c>
      <c r="M80" s="147">
        <v>12</v>
      </c>
      <c r="N80" s="147">
        <v>1</v>
      </c>
      <c r="O80" s="205"/>
      <c r="P80" s="147"/>
      <c r="Q80" s="147"/>
      <c r="R80" s="147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196"/>
      <c r="AE80" s="228"/>
      <c r="AF80" s="228"/>
      <c r="AG80" s="220"/>
      <c r="AH80" s="220"/>
      <c r="AI80" s="220"/>
      <c r="AJ80" s="224"/>
      <c r="AK80" s="220"/>
      <c r="AL80" s="221"/>
      <c r="AM80" s="12"/>
      <c r="AN80" s="12"/>
      <c r="AO80" s="12"/>
      <c r="AP80" s="12"/>
      <c r="AQ80" s="12"/>
      <c r="AR80" s="2"/>
    </row>
    <row r="81" spans="1:44" ht="15" customHeight="1" x14ac:dyDescent="0.25">
      <c r="A81" s="194" t="s">
        <v>86</v>
      </c>
      <c r="B81" s="194" t="s">
        <v>47</v>
      </c>
      <c r="C81" s="212" t="s">
        <v>48</v>
      </c>
      <c r="D81" s="212">
        <v>2</v>
      </c>
      <c r="E81" s="215">
        <v>22</v>
      </c>
      <c r="F81" s="197" t="s">
        <v>49</v>
      </c>
      <c r="G81" s="120" t="s">
        <v>87</v>
      </c>
      <c r="H81" s="120"/>
      <c r="I81" s="120"/>
      <c r="J81" s="120"/>
      <c r="K81" s="121" t="s">
        <v>249</v>
      </c>
      <c r="L81" s="121">
        <v>18</v>
      </c>
      <c r="M81" s="121">
        <v>18</v>
      </c>
      <c r="N81" s="121">
        <v>2</v>
      </c>
      <c r="O81" s="218">
        <v>16</v>
      </c>
      <c r="P81" s="121"/>
      <c r="Q81" s="121"/>
      <c r="R81" s="121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194"/>
      <c r="AE81" s="225"/>
      <c r="AF81" s="225"/>
      <c r="AG81" s="218">
        <v>0</v>
      </c>
      <c r="AH81" s="218">
        <v>16</v>
      </c>
      <c r="AI81" s="218">
        <v>0</v>
      </c>
      <c r="AJ81" s="222">
        <v>13</v>
      </c>
      <c r="AK81" s="218">
        <v>29</v>
      </c>
      <c r="AL81" s="221"/>
      <c r="AM81" s="12"/>
      <c r="AN81" s="12"/>
      <c r="AO81" s="12"/>
      <c r="AP81" s="12"/>
      <c r="AQ81" s="12"/>
      <c r="AR81" s="2"/>
    </row>
    <row r="82" spans="1:44" x14ac:dyDescent="0.25">
      <c r="A82" s="195"/>
      <c r="B82" s="195"/>
      <c r="C82" s="213"/>
      <c r="D82" s="213"/>
      <c r="E82" s="216"/>
      <c r="F82" s="198"/>
      <c r="G82" s="28"/>
      <c r="H82" s="28"/>
      <c r="I82" s="28"/>
      <c r="J82" s="28"/>
      <c r="K82" s="103" t="s">
        <v>56</v>
      </c>
      <c r="L82" s="103">
        <v>10</v>
      </c>
      <c r="M82" s="103">
        <v>10</v>
      </c>
      <c r="N82" s="103">
        <v>2</v>
      </c>
      <c r="O82" s="219"/>
      <c r="P82" s="103"/>
      <c r="Q82" s="103"/>
      <c r="R82" s="103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195"/>
      <c r="AE82" s="226"/>
      <c r="AF82" s="226"/>
      <c r="AG82" s="219"/>
      <c r="AH82" s="219"/>
      <c r="AI82" s="219"/>
      <c r="AJ82" s="223"/>
      <c r="AK82" s="219"/>
      <c r="AL82" s="221"/>
      <c r="AM82" s="12"/>
      <c r="AN82" s="12"/>
      <c r="AO82" s="12"/>
      <c r="AP82" s="12"/>
      <c r="AQ82" s="12"/>
      <c r="AR82" s="2"/>
    </row>
    <row r="83" spans="1:44" x14ac:dyDescent="0.25">
      <c r="A83" s="195"/>
      <c r="B83" s="195"/>
      <c r="C83" s="213"/>
      <c r="D83" s="213"/>
      <c r="E83" s="216"/>
      <c r="F83" s="198"/>
      <c r="G83" s="28"/>
      <c r="H83" s="28"/>
      <c r="I83" s="28"/>
      <c r="J83" s="28"/>
      <c r="K83" s="103" t="s">
        <v>57</v>
      </c>
      <c r="L83" s="103">
        <v>11</v>
      </c>
      <c r="M83" s="103">
        <v>11</v>
      </c>
      <c r="N83" s="103">
        <v>2</v>
      </c>
      <c r="O83" s="219"/>
      <c r="P83" s="103"/>
      <c r="Q83" s="103"/>
      <c r="R83" s="103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195"/>
      <c r="AE83" s="226"/>
      <c r="AF83" s="226"/>
      <c r="AG83" s="219"/>
      <c r="AH83" s="219"/>
      <c r="AI83" s="219"/>
      <c r="AJ83" s="223"/>
      <c r="AK83" s="219"/>
      <c r="AL83" s="221"/>
      <c r="AM83" s="12"/>
      <c r="AN83" s="12"/>
      <c r="AO83" s="12"/>
      <c r="AP83" s="12"/>
      <c r="AQ83" s="12"/>
      <c r="AR83" s="2"/>
    </row>
    <row r="84" spans="1:44" x14ac:dyDescent="0.25">
      <c r="A84" s="195"/>
      <c r="B84" s="195"/>
      <c r="C84" s="213"/>
      <c r="D84" s="213"/>
      <c r="E84" s="216"/>
      <c r="F84" s="198"/>
      <c r="G84" s="28"/>
      <c r="H84" s="28"/>
      <c r="I84" s="28"/>
      <c r="J84" s="28"/>
      <c r="K84" s="103" t="s">
        <v>58</v>
      </c>
      <c r="L84" s="103">
        <v>18</v>
      </c>
      <c r="M84" s="103">
        <v>18</v>
      </c>
      <c r="N84" s="103">
        <v>2</v>
      </c>
      <c r="O84" s="219"/>
      <c r="P84" s="103"/>
      <c r="Q84" s="103"/>
      <c r="R84" s="103"/>
      <c r="S84" s="226"/>
      <c r="T84" s="226"/>
      <c r="U84" s="226"/>
      <c r="V84" s="226"/>
      <c r="W84" s="226"/>
      <c r="X84" s="226"/>
      <c r="Y84" s="226"/>
      <c r="Z84" s="226"/>
      <c r="AA84" s="226"/>
      <c r="AB84" s="226"/>
      <c r="AC84" s="226"/>
      <c r="AD84" s="195"/>
      <c r="AE84" s="226"/>
      <c r="AF84" s="226"/>
      <c r="AG84" s="219"/>
      <c r="AH84" s="219"/>
      <c r="AI84" s="219"/>
      <c r="AJ84" s="223"/>
      <c r="AK84" s="219"/>
      <c r="AL84" s="221"/>
      <c r="AM84" s="12"/>
      <c r="AN84" s="12"/>
      <c r="AO84" s="12"/>
      <c r="AP84" s="12"/>
      <c r="AQ84" s="12"/>
      <c r="AR84" s="2"/>
    </row>
    <row r="85" spans="1:44" x14ac:dyDescent="0.25">
      <c r="A85" s="195"/>
      <c r="B85" s="195"/>
      <c r="C85" s="213"/>
      <c r="D85" s="213"/>
      <c r="E85" s="216"/>
      <c r="F85" s="198"/>
      <c r="G85" s="28"/>
      <c r="H85" s="28"/>
      <c r="I85" s="28"/>
      <c r="J85" s="28"/>
      <c r="K85" s="103" t="s">
        <v>64</v>
      </c>
      <c r="L85" s="103">
        <v>13</v>
      </c>
      <c r="M85" s="103">
        <v>13</v>
      </c>
      <c r="N85" s="103">
        <v>3</v>
      </c>
      <c r="O85" s="219"/>
      <c r="P85" s="103"/>
      <c r="Q85" s="103"/>
      <c r="R85" s="103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195"/>
      <c r="AE85" s="226"/>
      <c r="AF85" s="226"/>
      <c r="AG85" s="219"/>
      <c r="AH85" s="219"/>
      <c r="AI85" s="219"/>
      <c r="AJ85" s="223"/>
      <c r="AK85" s="219"/>
      <c r="AL85" s="221"/>
      <c r="AM85" s="12"/>
      <c r="AN85" s="12"/>
      <c r="AO85" s="12"/>
      <c r="AP85" s="12"/>
      <c r="AQ85" s="12"/>
      <c r="AR85" s="2"/>
    </row>
    <row r="86" spans="1:44" x14ac:dyDescent="0.25">
      <c r="A86" s="195"/>
      <c r="B86" s="195"/>
      <c r="C86" s="213"/>
      <c r="D86" s="213"/>
      <c r="E86" s="216"/>
      <c r="F86" s="198"/>
      <c r="G86" s="28"/>
      <c r="H86" s="28"/>
      <c r="I86" s="28"/>
      <c r="J86" s="28"/>
      <c r="K86" s="103" t="s">
        <v>59</v>
      </c>
      <c r="L86" s="103">
        <v>12</v>
      </c>
      <c r="M86" s="103">
        <v>12</v>
      </c>
      <c r="N86" s="103">
        <v>3</v>
      </c>
      <c r="O86" s="219"/>
      <c r="P86" s="103"/>
      <c r="Q86" s="103"/>
      <c r="R86" s="103"/>
      <c r="S86" s="226"/>
      <c r="T86" s="226"/>
      <c r="U86" s="226"/>
      <c r="V86" s="226"/>
      <c r="W86" s="226"/>
      <c r="X86" s="226"/>
      <c r="Y86" s="226"/>
      <c r="Z86" s="226"/>
      <c r="AA86" s="226"/>
      <c r="AB86" s="226"/>
      <c r="AC86" s="226"/>
      <c r="AD86" s="195"/>
      <c r="AE86" s="226"/>
      <c r="AF86" s="226"/>
      <c r="AG86" s="219"/>
      <c r="AH86" s="219"/>
      <c r="AI86" s="219"/>
      <c r="AJ86" s="223"/>
      <c r="AK86" s="219"/>
      <c r="AL86" s="221"/>
      <c r="AM86" s="12"/>
      <c r="AN86" s="12"/>
      <c r="AO86" s="12"/>
      <c r="AP86" s="12"/>
      <c r="AQ86" s="12"/>
      <c r="AR86" s="2"/>
    </row>
    <row r="87" spans="1:44" ht="41.25" thickBot="1" x14ac:dyDescent="0.3">
      <c r="A87" s="196"/>
      <c r="B87" s="196"/>
      <c r="C87" s="214"/>
      <c r="D87" s="214"/>
      <c r="E87" s="217"/>
      <c r="F87" s="199"/>
      <c r="G87" s="116"/>
      <c r="H87" s="116"/>
      <c r="I87" s="116"/>
      <c r="J87" s="116" t="s">
        <v>268</v>
      </c>
      <c r="K87" s="118" t="s">
        <v>267</v>
      </c>
      <c r="L87" s="118">
        <v>16</v>
      </c>
      <c r="M87" s="118">
        <v>16</v>
      </c>
      <c r="N87" s="118">
        <v>2</v>
      </c>
      <c r="O87" s="220"/>
      <c r="P87" s="118"/>
      <c r="Q87" s="118"/>
      <c r="R87" s="11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196"/>
      <c r="AE87" s="228"/>
      <c r="AF87" s="228"/>
      <c r="AG87" s="220"/>
      <c r="AH87" s="220"/>
      <c r="AI87" s="220"/>
      <c r="AJ87" s="224"/>
      <c r="AK87" s="220"/>
      <c r="AL87" s="221"/>
      <c r="AM87" s="12"/>
      <c r="AN87" s="12"/>
      <c r="AO87" s="12"/>
      <c r="AP87" s="12"/>
      <c r="AQ87" s="12"/>
      <c r="AR87" s="2"/>
    </row>
    <row r="88" spans="1:44" ht="15" customHeight="1" x14ac:dyDescent="0.25">
      <c r="A88" s="194" t="s">
        <v>254</v>
      </c>
      <c r="B88" s="194" t="s">
        <v>47</v>
      </c>
      <c r="C88" s="197" t="s">
        <v>48</v>
      </c>
      <c r="D88" s="197">
        <v>2</v>
      </c>
      <c r="E88" s="200">
        <v>22</v>
      </c>
      <c r="F88" s="197" t="s">
        <v>49</v>
      </c>
      <c r="G88" s="28" t="s">
        <v>88</v>
      </c>
      <c r="H88" s="28"/>
      <c r="I88" s="28"/>
      <c r="J88" s="28"/>
      <c r="K88" s="103" t="s">
        <v>249</v>
      </c>
      <c r="L88" s="103">
        <v>18</v>
      </c>
      <c r="M88" s="103">
        <v>18</v>
      </c>
      <c r="N88" s="103">
        <v>2</v>
      </c>
      <c r="O88" s="203">
        <v>12</v>
      </c>
      <c r="P88" s="103"/>
      <c r="Q88" s="103"/>
      <c r="R88" s="103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7"/>
      <c r="AE88" s="226"/>
      <c r="AF88" s="226"/>
      <c r="AG88" s="219">
        <v>0</v>
      </c>
      <c r="AH88" s="219">
        <v>12</v>
      </c>
      <c r="AI88" s="219">
        <v>0</v>
      </c>
      <c r="AJ88" s="229">
        <v>10</v>
      </c>
      <c r="AK88" s="219">
        <v>22</v>
      </c>
      <c r="AL88" s="221"/>
      <c r="AM88" s="12"/>
      <c r="AN88" s="12"/>
      <c r="AO88" s="12"/>
      <c r="AP88" s="12"/>
      <c r="AQ88" s="12"/>
      <c r="AR88" s="2"/>
    </row>
    <row r="89" spans="1:44" ht="15" customHeight="1" x14ac:dyDescent="0.25">
      <c r="A89" s="195"/>
      <c r="B89" s="195"/>
      <c r="C89" s="198"/>
      <c r="D89" s="198"/>
      <c r="E89" s="201"/>
      <c r="F89" s="198"/>
      <c r="G89" s="28"/>
      <c r="H89" s="28"/>
      <c r="I89" s="28"/>
      <c r="J89" s="28"/>
      <c r="K89" s="103" t="s">
        <v>56</v>
      </c>
      <c r="L89" s="103">
        <v>10</v>
      </c>
      <c r="M89" s="103">
        <v>10</v>
      </c>
      <c r="N89" s="103">
        <v>2</v>
      </c>
      <c r="O89" s="204"/>
      <c r="P89" s="103"/>
      <c r="Q89" s="103"/>
      <c r="R89" s="103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195"/>
      <c r="AE89" s="226"/>
      <c r="AF89" s="226"/>
      <c r="AG89" s="219"/>
      <c r="AH89" s="219"/>
      <c r="AI89" s="219"/>
      <c r="AJ89" s="223"/>
      <c r="AK89" s="219"/>
      <c r="AL89" s="221"/>
      <c r="AM89" s="12"/>
      <c r="AN89" s="12"/>
      <c r="AO89" s="12"/>
      <c r="AP89" s="12"/>
      <c r="AQ89" s="12"/>
      <c r="AR89" s="2"/>
    </row>
    <row r="90" spans="1:44" ht="15" customHeight="1" x14ac:dyDescent="0.25">
      <c r="A90" s="195"/>
      <c r="B90" s="195"/>
      <c r="C90" s="198"/>
      <c r="D90" s="198"/>
      <c r="E90" s="201"/>
      <c r="F90" s="198"/>
      <c r="G90" s="28"/>
      <c r="H90" s="28"/>
      <c r="I90" s="28"/>
      <c r="J90" s="28"/>
      <c r="K90" s="103" t="s">
        <v>57</v>
      </c>
      <c r="L90" s="103">
        <v>11</v>
      </c>
      <c r="M90" s="103">
        <v>11</v>
      </c>
      <c r="N90" s="103">
        <v>2</v>
      </c>
      <c r="O90" s="204"/>
      <c r="P90" s="103"/>
      <c r="Q90" s="103"/>
      <c r="R90" s="103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195"/>
      <c r="AE90" s="226"/>
      <c r="AF90" s="226"/>
      <c r="AG90" s="219"/>
      <c r="AH90" s="219"/>
      <c r="AI90" s="219"/>
      <c r="AJ90" s="223"/>
      <c r="AK90" s="219"/>
      <c r="AL90" s="221"/>
      <c r="AM90" s="12"/>
      <c r="AN90" s="12"/>
      <c r="AO90" s="12"/>
      <c r="AP90" s="12"/>
      <c r="AQ90" s="12"/>
      <c r="AR90" s="2"/>
    </row>
    <row r="91" spans="1:44" ht="15" customHeight="1" x14ac:dyDescent="0.25">
      <c r="A91" s="195"/>
      <c r="B91" s="195"/>
      <c r="C91" s="198"/>
      <c r="D91" s="198"/>
      <c r="E91" s="201"/>
      <c r="F91" s="198"/>
      <c r="G91" s="28"/>
      <c r="H91" s="28"/>
      <c r="I91" s="28"/>
      <c r="J91" s="28"/>
      <c r="K91" s="103" t="s">
        <v>58</v>
      </c>
      <c r="L91" s="103">
        <v>18</v>
      </c>
      <c r="M91" s="103">
        <v>18</v>
      </c>
      <c r="N91" s="103">
        <v>2</v>
      </c>
      <c r="O91" s="204"/>
      <c r="P91" s="103"/>
      <c r="Q91" s="103"/>
      <c r="R91" s="103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195"/>
      <c r="AE91" s="226"/>
      <c r="AF91" s="226"/>
      <c r="AG91" s="219"/>
      <c r="AH91" s="219"/>
      <c r="AI91" s="219"/>
      <c r="AJ91" s="223"/>
      <c r="AK91" s="219"/>
      <c r="AL91" s="221"/>
      <c r="AM91" s="12"/>
      <c r="AN91" s="12"/>
      <c r="AO91" s="12"/>
      <c r="AP91" s="12"/>
      <c r="AQ91" s="12"/>
      <c r="AR91" s="2"/>
    </row>
    <row r="92" spans="1:44" ht="15" customHeight="1" x14ac:dyDescent="0.25">
      <c r="A92" s="195"/>
      <c r="B92" s="195"/>
      <c r="C92" s="198"/>
      <c r="D92" s="198"/>
      <c r="E92" s="201"/>
      <c r="F92" s="198"/>
      <c r="G92" s="28"/>
      <c r="H92" s="28"/>
      <c r="I92" s="28"/>
      <c r="J92" s="28"/>
      <c r="K92" s="103" t="s">
        <v>64</v>
      </c>
      <c r="L92" s="103">
        <v>13</v>
      </c>
      <c r="M92" s="103">
        <v>13</v>
      </c>
      <c r="N92" s="103">
        <v>2</v>
      </c>
      <c r="O92" s="204"/>
      <c r="P92" s="103"/>
      <c r="Q92" s="103"/>
      <c r="R92" s="103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195"/>
      <c r="AE92" s="226"/>
      <c r="AF92" s="226"/>
      <c r="AG92" s="219"/>
      <c r="AH92" s="219"/>
      <c r="AI92" s="219"/>
      <c r="AJ92" s="223"/>
      <c r="AK92" s="219"/>
      <c r="AL92" s="221"/>
      <c r="AM92" s="12"/>
      <c r="AN92" s="12"/>
      <c r="AO92" s="12"/>
      <c r="AP92" s="12"/>
      <c r="AQ92" s="12"/>
      <c r="AR92" s="2"/>
    </row>
    <row r="93" spans="1:44" ht="15" customHeight="1" thickBot="1" x14ac:dyDescent="0.3">
      <c r="A93" s="196"/>
      <c r="B93" s="196"/>
      <c r="C93" s="199"/>
      <c r="D93" s="199"/>
      <c r="E93" s="202"/>
      <c r="F93" s="199"/>
      <c r="G93" s="28"/>
      <c r="H93" s="28"/>
      <c r="I93" s="28"/>
      <c r="J93" s="28"/>
      <c r="K93" s="103" t="s">
        <v>59</v>
      </c>
      <c r="L93" s="103">
        <v>12</v>
      </c>
      <c r="M93" s="103">
        <v>12</v>
      </c>
      <c r="N93" s="103">
        <v>2</v>
      </c>
      <c r="O93" s="205"/>
      <c r="P93" s="103"/>
      <c r="Q93" s="103"/>
      <c r="R93" s="103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195"/>
      <c r="AE93" s="226"/>
      <c r="AF93" s="226"/>
      <c r="AG93" s="219"/>
      <c r="AH93" s="219"/>
      <c r="AI93" s="219"/>
      <c r="AJ93" s="223"/>
      <c r="AK93" s="219"/>
      <c r="AL93" s="221"/>
      <c r="AM93" s="12"/>
      <c r="AN93" s="12"/>
      <c r="AO93" s="12"/>
      <c r="AP93" s="12"/>
      <c r="AQ93" s="12"/>
      <c r="AR93" s="2"/>
    </row>
    <row r="94" spans="1:44" ht="15" customHeight="1" x14ac:dyDescent="0.25">
      <c r="A94" s="209" t="s">
        <v>247</v>
      </c>
      <c r="B94" s="194" t="s">
        <v>47</v>
      </c>
      <c r="C94" s="197" t="s">
        <v>48</v>
      </c>
      <c r="D94" s="197">
        <v>3</v>
      </c>
      <c r="E94" s="200">
        <v>20</v>
      </c>
      <c r="F94" s="197" t="s">
        <v>49</v>
      </c>
      <c r="G94" s="194" t="s">
        <v>89</v>
      </c>
      <c r="H94" s="120"/>
      <c r="I94" s="120"/>
      <c r="J94" s="120"/>
      <c r="K94" s="121" t="s">
        <v>249</v>
      </c>
      <c r="L94" s="121">
        <v>18</v>
      </c>
      <c r="M94" s="121">
        <v>18</v>
      </c>
      <c r="N94" s="121">
        <v>2</v>
      </c>
      <c r="O94" s="203">
        <v>6</v>
      </c>
      <c r="P94" s="121"/>
      <c r="Q94" s="121"/>
      <c r="R94" s="121"/>
      <c r="S94" s="225"/>
      <c r="T94" s="225"/>
      <c r="U94" s="225"/>
      <c r="V94" s="225"/>
      <c r="W94" s="225"/>
      <c r="X94" s="225"/>
      <c r="Y94" s="225"/>
      <c r="Z94" s="225"/>
      <c r="AA94" s="225"/>
      <c r="AB94" s="225"/>
      <c r="AC94" s="225"/>
      <c r="AD94" s="194"/>
      <c r="AE94" s="225"/>
      <c r="AF94" s="225"/>
      <c r="AG94" s="218">
        <v>0</v>
      </c>
      <c r="AH94" s="218">
        <v>6</v>
      </c>
      <c r="AI94" s="218">
        <v>0</v>
      </c>
      <c r="AJ94" s="222">
        <v>5</v>
      </c>
      <c r="AK94" s="218">
        <v>11</v>
      </c>
      <c r="AL94" s="221"/>
      <c r="AM94" s="12"/>
      <c r="AN94" s="12"/>
      <c r="AO94" s="12"/>
      <c r="AP94" s="12"/>
      <c r="AQ94" s="12"/>
      <c r="AR94" s="2"/>
    </row>
    <row r="95" spans="1:44" ht="15" customHeight="1" x14ac:dyDescent="0.25">
      <c r="A95" s="210"/>
      <c r="B95" s="195"/>
      <c r="C95" s="198"/>
      <c r="D95" s="198"/>
      <c r="E95" s="201"/>
      <c r="F95" s="198"/>
      <c r="G95" s="195"/>
      <c r="H95" s="28"/>
      <c r="I95" s="28"/>
      <c r="J95" s="28"/>
      <c r="K95" s="103" t="s">
        <v>56</v>
      </c>
      <c r="L95" s="103">
        <v>10</v>
      </c>
      <c r="M95" s="103">
        <v>10</v>
      </c>
      <c r="N95" s="103">
        <v>2</v>
      </c>
      <c r="O95" s="204"/>
      <c r="P95" s="103"/>
      <c r="Q95" s="103"/>
      <c r="R95" s="103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195"/>
      <c r="AE95" s="226"/>
      <c r="AF95" s="226"/>
      <c r="AG95" s="219"/>
      <c r="AH95" s="219"/>
      <c r="AI95" s="219"/>
      <c r="AJ95" s="223"/>
      <c r="AK95" s="219"/>
      <c r="AL95" s="221"/>
      <c r="AM95" s="12"/>
      <c r="AN95" s="12"/>
      <c r="AO95" s="12"/>
      <c r="AP95" s="12"/>
      <c r="AQ95" s="12"/>
      <c r="AR95" s="2"/>
    </row>
    <row r="96" spans="1:44" ht="15" customHeight="1" thickBot="1" x14ac:dyDescent="0.3">
      <c r="A96" s="211"/>
      <c r="B96" s="196"/>
      <c r="C96" s="199"/>
      <c r="D96" s="199"/>
      <c r="E96" s="202"/>
      <c r="F96" s="199"/>
      <c r="G96" s="196"/>
      <c r="H96" s="28"/>
      <c r="I96" s="28"/>
      <c r="J96" s="28"/>
      <c r="K96" s="103" t="s">
        <v>57</v>
      </c>
      <c r="L96" s="103">
        <v>11</v>
      </c>
      <c r="M96" s="103">
        <v>11</v>
      </c>
      <c r="N96" s="103">
        <v>2</v>
      </c>
      <c r="O96" s="205"/>
      <c r="P96" s="103"/>
      <c r="Q96" s="103"/>
      <c r="R96" s="103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195"/>
      <c r="AE96" s="226"/>
      <c r="AF96" s="226"/>
      <c r="AG96" s="219"/>
      <c r="AH96" s="219"/>
      <c r="AI96" s="219"/>
      <c r="AJ96" s="223"/>
      <c r="AK96" s="219"/>
      <c r="AL96" s="221"/>
      <c r="AM96" s="12"/>
      <c r="AN96" s="12"/>
      <c r="AO96" s="12"/>
      <c r="AP96" s="12"/>
      <c r="AQ96" s="12"/>
      <c r="AR96" s="2"/>
    </row>
    <row r="97" spans="1:44" ht="15" customHeight="1" x14ac:dyDescent="0.25">
      <c r="A97" s="194" t="s">
        <v>256</v>
      </c>
      <c r="B97" s="194" t="s">
        <v>47</v>
      </c>
      <c r="C97" s="197" t="s">
        <v>48</v>
      </c>
      <c r="D97" s="197">
        <v>3</v>
      </c>
      <c r="E97" s="200">
        <v>21</v>
      </c>
      <c r="F97" s="197" t="s">
        <v>49</v>
      </c>
      <c r="G97" s="194" t="s">
        <v>90</v>
      </c>
      <c r="H97" s="120"/>
      <c r="I97" s="120"/>
      <c r="J97" s="120"/>
      <c r="K97" s="121" t="s">
        <v>56</v>
      </c>
      <c r="L97" s="121">
        <v>10</v>
      </c>
      <c r="M97" s="121">
        <v>10</v>
      </c>
      <c r="N97" s="121">
        <v>1</v>
      </c>
      <c r="O97" s="203">
        <v>3</v>
      </c>
      <c r="P97" s="121"/>
      <c r="Q97" s="121"/>
      <c r="R97" s="121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194"/>
      <c r="AE97" s="225"/>
      <c r="AF97" s="225"/>
      <c r="AG97" s="218">
        <v>0</v>
      </c>
      <c r="AH97" s="218">
        <v>3</v>
      </c>
      <c r="AI97" s="218">
        <v>0</v>
      </c>
      <c r="AJ97" s="222">
        <v>3</v>
      </c>
      <c r="AK97" s="218">
        <v>6</v>
      </c>
      <c r="AL97" s="221"/>
      <c r="AM97" s="12"/>
      <c r="AN97" s="12"/>
      <c r="AO97" s="12"/>
      <c r="AP97" s="12"/>
      <c r="AQ97" s="12"/>
      <c r="AR97" s="2"/>
    </row>
    <row r="98" spans="1:44" ht="15" customHeight="1" x14ac:dyDescent="0.25">
      <c r="A98" s="195"/>
      <c r="B98" s="195"/>
      <c r="C98" s="198"/>
      <c r="D98" s="198"/>
      <c r="E98" s="201"/>
      <c r="F98" s="198"/>
      <c r="G98" s="195"/>
      <c r="H98" s="28"/>
      <c r="I98" s="28"/>
      <c r="J98" s="28"/>
      <c r="K98" s="103" t="s">
        <v>57</v>
      </c>
      <c r="L98" s="103">
        <v>11</v>
      </c>
      <c r="M98" s="103">
        <v>11</v>
      </c>
      <c r="N98" s="103">
        <v>1</v>
      </c>
      <c r="O98" s="204"/>
      <c r="P98" s="103"/>
      <c r="Q98" s="103"/>
      <c r="R98" s="103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195"/>
      <c r="AE98" s="226"/>
      <c r="AF98" s="226"/>
      <c r="AG98" s="219"/>
      <c r="AH98" s="219"/>
      <c r="AI98" s="219"/>
      <c r="AJ98" s="223"/>
      <c r="AK98" s="219"/>
      <c r="AL98" s="221"/>
      <c r="AM98" s="12"/>
      <c r="AN98" s="12"/>
      <c r="AO98" s="12"/>
      <c r="AP98" s="12"/>
      <c r="AQ98" s="12"/>
      <c r="AR98" s="2"/>
    </row>
    <row r="99" spans="1:44" ht="15" customHeight="1" thickBot="1" x14ac:dyDescent="0.3">
      <c r="A99" s="196"/>
      <c r="B99" s="196"/>
      <c r="C99" s="199"/>
      <c r="D99" s="199"/>
      <c r="E99" s="202"/>
      <c r="F99" s="199"/>
      <c r="G99" s="196"/>
      <c r="H99" s="28"/>
      <c r="I99" s="28"/>
      <c r="J99" s="28"/>
      <c r="K99" s="103" t="s">
        <v>58</v>
      </c>
      <c r="L99" s="103">
        <v>18</v>
      </c>
      <c r="M99" s="103">
        <v>18</v>
      </c>
      <c r="N99" s="103">
        <v>1</v>
      </c>
      <c r="O99" s="205"/>
      <c r="P99" s="103"/>
      <c r="Q99" s="103"/>
      <c r="R99" s="103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195"/>
      <c r="AE99" s="226"/>
      <c r="AF99" s="226"/>
      <c r="AG99" s="219"/>
      <c r="AH99" s="219"/>
      <c r="AI99" s="219"/>
      <c r="AJ99" s="223"/>
      <c r="AK99" s="219"/>
      <c r="AL99" s="221"/>
      <c r="AM99" s="12"/>
      <c r="AN99" s="12"/>
      <c r="AO99" s="12"/>
      <c r="AP99" s="12"/>
      <c r="AQ99" s="12"/>
      <c r="AR99" s="2"/>
    </row>
    <row r="100" spans="1:44" ht="27" customHeight="1" x14ac:dyDescent="0.25">
      <c r="A100" s="194" t="s">
        <v>244</v>
      </c>
      <c r="B100" s="194" t="s">
        <v>47</v>
      </c>
      <c r="C100" s="197" t="s">
        <v>75</v>
      </c>
      <c r="D100" s="197">
        <v>3</v>
      </c>
      <c r="E100" s="200">
        <v>20</v>
      </c>
      <c r="F100" s="197" t="s">
        <v>49</v>
      </c>
      <c r="G100" s="194" t="s">
        <v>91</v>
      </c>
      <c r="H100" s="120"/>
      <c r="I100" s="120"/>
      <c r="J100" s="120"/>
      <c r="K100" s="121" t="s">
        <v>249</v>
      </c>
      <c r="L100" s="121">
        <v>18</v>
      </c>
      <c r="M100" s="121">
        <v>13</v>
      </c>
      <c r="N100" s="121">
        <v>1</v>
      </c>
      <c r="O100" s="203">
        <v>4</v>
      </c>
      <c r="P100" s="121"/>
      <c r="Q100" s="121"/>
      <c r="R100" s="121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194"/>
      <c r="AE100" s="225"/>
      <c r="AF100" s="225"/>
      <c r="AG100" s="218">
        <v>0</v>
      </c>
      <c r="AH100" s="218">
        <v>4</v>
      </c>
      <c r="AI100" s="218">
        <v>0</v>
      </c>
      <c r="AJ100" s="222">
        <v>3</v>
      </c>
      <c r="AK100" s="218">
        <v>7</v>
      </c>
      <c r="AL100" s="221"/>
      <c r="AM100" s="12"/>
      <c r="AN100" s="12"/>
      <c r="AO100" s="12"/>
      <c r="AP100" s="12"/>
      <c r="AQ100" s="12"/>
      <c r="AR100" s="2"/>
    </row>
    <row r="101" spans="1:44" ht="15" customHeight="1" x14ac:dyDescent="0.25">
      <c r="A101" s="195"/>
      <c r="B101" s="195"/>
      <c r="C101" s="198"/>
      <c r="D101" s="198"/>
      <c r="E101" s="201"/>
      <c r="F101" s="198"/>
      <c r="G101" s="195"/>
      <c r="H101" s="28"/>
      <c r="I101" s="28"/>
      <c r="J101" s="28"/>
      <c r="K101" s="106" t="s">
        <v>92</v>
      </c>
      <c r="L101" s="106">
        <v>21</v>
      </c>
      <c r="M101" s="103">
        <v>17</v>
      </c>
      <c r="N101" s="103">
        <v>1</v>
      </c>
      <c r="O101" s="204"/>
      <c r="P101" s="103"/>
      <c r="Q101" s="103"/>
      <c r="R101" s="103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195"/>
      <c r="AE101" s="226"/>
      <c r="AF101" s="226"/>
      <c r="AG101" s="219"/>
      <c r="AH101" s="219"/>
      <c r="AI101" s="219"/>
      <c r="AJ101" s="223"/>
      <c r="AK101" s="219"/>
      <c r="AL101" s="221"/>
      <c r="AM101" s="12"/>
      <c r="AN101" s="12"/>
      <c r="AO101" s="12"/>
      <c r="AP101" s="12"/>
      <c r="AQ101" s="12"/>
      <c r="AR101" s="2"/>
    </row>
    <row r="102" spans="1:44" ht="15" customHeight="1" x14ac:dyDescent="0.25">
      <c r="A102" s="195"/>
      <c r="B102" s="195"/>
      <c r="C102" s="198"/>
      <c r="D102" s="198"/>
      <c r="E102" s="201"/>
      <c r="F102" s="198"/>
      <c r="G102" s="195"/>
      <c r="H102" s="28"/>
      <c r="I102" s="28"/>
      <c r="J102" s="28"/>
      <c r="K102" s="106" t="s">
        <v>93</v>
      </c>
      <c r="L102" s="106">
        <v>18</v>
      </c>
      <c r="M102" s="103">
        <v>13</v>
      </c>
      <c r="N102" s="103">
        <v>1</v>
      </c>
      <c r="O102" s="204"/>
      <c r="P102" s="103"/>
      <c r="Q102" s="103"/>
      <c r="R102" s="103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195"/>
      <c r="AE102" s="226"/>
      <c r="AF102" s="226"/>
      <c r="AG102" s="219"/>
      <c r="AH102" s="219"/>
      <c r="AI102" s="219"/>
      <c r="AJ102" s="223"/>
      <c r="AK102" s="219"/>
      <c r="AL102" s="221"/>
      <c r="AM102" s="12"/>
      <c r="AN102" s="12"/>
      <c r="AO102" s="12"/>
      <c r="AP102" s="12"/>
      <c r="AQ102" s="12"/>
      <c r="AR102" s="2"/>
    </row>
    <row r="103" spans="1:44" ht="15" customHeight="1" thickBot="1" x14ac:dyDescent="0.3">
      <c r="A103" s="196"/>
      <c r="B103" s="196"/>
      <c r="C103" s="199"/>
      <c r="D103" s="199"/>
      <c r="E103" s="202"/>
      <c r="F103" s="199"/>
      <c r="G103" s="196"/>
      <c r="H103" s="28"/>
      <c r="I103" s="28"/>
      <c r="J103" s="28"/>
      <c r="K103" s="106" t="s">
        <v>70</v>
      </c>
      <c r="L103" s="106">
        <v>25</v>
      </c>
      <c r="M103" s="103">
        <v>15</v>
      </c>
      <c r="N103" s="103">
        <v>1</v>
      </c>
      <c r="O103" s="205"/>
      <c r="P103" s="103"/>
      <c r="Q103" s="103"/>
      <c r="R103" s="103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195"/>
      <c r="AE103" s="226"/>
      <c r="AF103" s="226"/>
      <c r="AG103" s="219"/>
      <c r="AH103" s="219"/>
      <c r="AI103" s="219"/>
      <c r="AJ103" s="223"/>
      <c r="AK103" s="219"/>
      <c r="AL103" s="221"/>
      <c r="AM103" s="12"/>
      <c r="AN103" s="12"/>
      <c r="AO103" s="12"/>
      <c r="AP103" s="12"/>
      <c r="AQ103" s="12"/>
      <c r="AR103" s="2"/>
    </row>
    <row r="104" spans="1:44" ht="27" customHeight="1" x14ac:dyDescent="0.25">
      <c r="A104" s="206" t="s">
        <v>270</v>
      </c>
      <c r="B104" s="194" t="s">
        <v>47</v>
      </c>
      <c r="C104" s="197" t="s">
        <v>48</v>
      </c>
      <c r="D104" s="197">
        <v>3</v>
      </c>
      <c r="E104" s="200">
        <v>20</v>
      </c>
      <c r="F104" s="197" t="s">
        <v>49</v>
      </c>
      <c r="G104" s="194" t="s">
        <v>94</v>
      </c>
      <c r="H104" s="120"/>
      <c r="I104" s="120"/>
      <c r="J104" s="134"/>
      <c r="K104" s="121" t="s">
        <v>61</v>
      </c>
      <c r="L104" s="121">
        <v>18</v>
      </c>
      <c r="M104" s="121">
        <v>18</v>
      </c>
      <c r="N104" s="121">
        <v>1</v>
      </c>
      <c r="O104" s="203">
        <v>6</v>
      </c>
      <c r="P104" s="121"/>
      <c r="Q104" s="121"/>
      <c r="R104" s="121"/>
      <c r="S104" s="225"/>
      <c r="T104" s="225"/>
      <c r="U104" s="225"/>
      <c r="V104" s="225"/>
      <c r="W104" s="225"/>
      <c r="X104" s="225"/>
      <c r="Y104" s="225"/>
      <c r="Z104" s="225"/>
      <c r="AA104" s="225"/>
      <c r="AB104" s="225"/>
      <c r="AC104" s="225"/>
      <c r="AD104" s="194"/>
      <c r="AE104" s="225"/>
      <c r="AF104" s="225"/>
      <c r="AG104" s="218">
        <v>2</v>
      </c>
      <c r="AH104" s="218">
        <v>8</v>
      </c>
      <c r="AI104" s="218">
        <v>0</v>
      </c>
      <c r="AJ104" s="222">
        <v>7</v>
      </c>
      <c r="AK104" s="218">
        <v>15</v>
      </c>
      <c r="AL104" s="221"/>
      <c r="AM104" s="12"/>
      <c r="AN104" s="12"/>
      <c r="AO104" s="12"/>
      <c r="AP104" s="12"/>
      <c r="AQ104" s="12"/>
      <c r="AR104" s="2"/>
    </row>
    <row r="105" spans="1:44" ht="15" customHeight="1" x14ac:dyDescent="0.25">
      <c r="A105" s="207"/>
      <c r="B105" s="195"/>
      <c r="C105" s="198"/>
      <c r="D105" s="198"/>
      <c r="E105" s="201"/>
      <c r="F105" s="198"/>
      <c r="G105" s="195"/>
      <c r="H105" s="28"/>
      <c r="I105" s="28"/>
      <c r="J105" s="28"/>
      <c r="K105" s="103" t="s">
        <v>56</v>
      </c>
      <c r="L105" s="103">
        <v>10</v>
      </c>
      <c r="M105" s="103">
        <v>10</v>
      </c>
      <c r="N105" s="103">
        <v>1</v>
      </c>
      <c r="O105" s="204"/>
      <c r="P105" s="103"/>
      <c r="Q105" s="103"/>
      <c r="R105" s="103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195"/>
      <c r="AE105" s="226"/>
      <c r="AF105" s="226"/>
      <c r="AG105" s="219"/>
      <c r="AH105" s="219"/>
      <c r="AI105" s="219"/>
      <c r="AJ105" s="223"/>
      <c r="AK105" s="219"/>
      <c r="AL105" s="221"/>
      <c r="AM105" s="12"/>
      <c r="AN105" s="12"/>
      <c r="AO105" s="12"/>
      <c r="AP105" s="12"/>
      <c r="AQ105" s="12"/>
      <c r="AR105" s="2"/>
    </row>
    <row r="106" spans="1:44" ht="15" customHeight="1" x14ac:dyDescent="0.25">
      <c r="A106" s="207"/>
      <c r="B106" s="195"/>
      <c r="C106" s="198"/>
      <c r="D106" s="198"/>
      <c r="E106" s="201"/>
      <c r="F106" s="198"/>
      <c r="G106" s="195"/>
      <c r="H106" s="28"/>
      <c r="I106" s="28"/>
      <c r="J106" s="28"/>
      <c r="K106" s="103" t="s">
        <v>57</v>
      </c>
      <c r="L106" s="103">
        <v>11</v>
      </c>
      <c r="M106" s="103">
        <v>11</v>
      </c>
      <c r="N106" s="103">
        <v>1</v>
      </c>
      <c r="O106" s="204"/>
      <c r="P106" s="103"/>
      <c r="Q106" s="103"/>
      <c r="R106" s="103"/>
      <c r="S106" s="226"/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195"/>
      <c r="AE106" s="226"/>
      <c r="AF106" s="226"/>
      <c r="AG106" s="219"/>
      <c r="AH106" s="219"/>
      <c r="AI106" s="219"/>
      <c r="AJ106" s="223"/>
      <c r="AK106" s="219"/>
      <c r="AL106" s="221"/>
      <c r="AM106" s="12"/>
      <c r="AN106" s="12"/>
      <c r="AO106" s="12"/>
      <c r="AP106" s="12"/>
      <c r="AQ106" s="12"/>
      <c r="AR106" s="2"/>
    </row>
    <row r="107" spans="1:44" ht="15" customHeight="1" x14ac:dyDescent="0.25">
      <c r="A107" s="207"/>
      <c r="B107" s="195"/>
      <c r="C107" s="198"/>
      <c r="D107" s="198"/>
      <c r="E107" s="201"/>
      <c r="F107" s="198"/>
      <c r="G107" s="195"/>
      <c r="H107" s="28"/>
      <c r="I107" s="28"/>
      <c r="J107" s="28"/>
      <c r="K107" s="103" t="s">
        <v>58</v>
      </c>
      <c r="L107" s="103">
        <v>18</v>
      </c>
      <c r="M107" s="103">
        <v>18</v>
      </c>
      <c r="N107" s="103">
        <v>1</v>
      </c>
      <c r="O107" s="204"/>
      <c r="P107" s="103"/>
      <c r="Q107" s="103"/>
      <c r="R107" s="103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195"/>
      <c r="AE107" s="226"/>
      <c r="AF107" s="226"/>
      <c r="AG107" s="219"/>
      <c r="AH107" s="219"/>
      <c r="AI107" s="219"/>
      <c r="AJ107" s="223"/>
      <c r="AK107" s="219"/>
      <c r="AL107" s="221"/>
      <c r="AM107" s="12"/>
      <c r="AN107" s="12"/>
      <c r="AO107" s="12"/>
      <c r="AP107" s="12"/>
      <c r="AQ107" s="12"/>
      <c r="AR107" s="2"/>
    </row>
    <row r="108" spans="1:44" ht="15" customHeight="1" x14ac:dyDescent="0.25">
      <c r="A108" s="207"/>
      <c r="B108" s="195"/>
      <c r="C108" s="198"/>
      <c r="D108" s="198"/>
      <c r="E108" s="201"/>
      <c r="F108" s="198"/>
      <c r="G108" s="195"/>
      <c r="H108" s="28"/>
      <c r="I108" s="28"/>
      <c r="J108" s="28"/>
      <c r="K108" s="103" t="s">
        <v>64</v>
      </c>
      <c r="L108" s="103">
        <v>13</v>
      </c>
      <c r="M108" s="103">
        <v>13</v>
      </c>
      <c r="N108" s="103">
        <v>1</v>
      </c>
      <c r="O108" s="204"/>
      <c r="P108" s="103"/>
      <c r="Q108" s="103"/>
      <c r="R108" s="103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195"/>
      <c r="AE108" s="226"/>
      <c r="AF108" s="226"/>
      <c r="AG108" s="219"/>
      <c r="AH108" s="219"/>
      <c r="AI108" s="219"/>
      <c r="AJ108" s="223"/>
      <c r="AK108" s="219"/>
      <c r="AL108" s="221"/>
      <c r="AM108" s="12"/>
      <c r="AN108" s="12"/>
      <c r="AO108" s="12"/>
      <c r="AP108" s="12"/>
      <c r="AQ108" s="12"/>
      <c r="AR108" s="2"/>
    </row>
    <row r="109" spans="1:44" ht="15" customHeight="1" thickBot="1" x14ac:dyDescent="0.3">
      <c r="A109" s="208"/>
      <c r="B109" s="196"/>
      <c r="C109" s="199"/>
      <c r="D109" s="199"/>
      <c r="E109" s="202"/>
      <c r="F109" s="199"/>
      <c r="G109" s="196"/>
      <c r="H109" s="116"/>
      <c r="I109" s="116"/>
      <c r="J109" s="116"/>
      <c r="K109" s="147" t="s">
        <v>59</v>
      </c>
      <c r="L109" s="147">
        <v>12</v>
      </c>
      <c r="M109" s="147">
        <v>12</v>
      </c>
      <c r="N109" s="147">
        <v>1</v>
      </c>
      <c r="O109" s="205"/>
      <c r="P109" s="103"/>
      <c r="Q109" s="103"/>
      <c r="R109" s="103">
        <v>2</v>
      </c>
      <c r="S109" s="226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195"/>
      <c r="AE109" s="226"/>
      <c r="AF109" s="226"/>
      <c r="AG109" s="219"/>
      <c r="AH109" s="219"/>
      <c r="AI109" s="219"/>
      <c r="AJ109" s="223"/>
      <c r="AK109" s="219"/>
      <c r="AL109" s="221"/>
      <c r="AM109" s="12"/>
      <c r="AN109" s="12"/>
      <c r="AO109" s="12"/>
      <c r="AP109" s="12"/>
      <c r="AQ109" s="12"/>
      <c r="AR109" s="2"/>
    </row>
    <row r="110" spans="1:44" ht="15" customHeight="1" x14ac:dyDescent="0.25">
      <c r="A110" s="194" t="s">
        <v>253</v>
      </c>
      <c r="B110" s="194" t="s">
        <v>47</v>
      </c>
      <c r="C110" s="197" t="s">
        <v>48</v>
      </c>
      <c r="D110" s="197">
        <v>2</v>
      </c>
      <c r="E110" s="200">
        <v>19</v>
      </c>
      <c r="F110" s="197" t="s">
        <v>49</v>
      </c>
      <c r="G110" s="28" t="s">
        <v>77</v>
      </c>
      <c r="H110" s="114"/>
      <c r="I110" s="114"/>
      <c r="J110" s="114"/>
      <c r="K110" s="154" t="s">
        <v>64</v>
      </c>
      <c r="L110" s="154">
        <v>13</v>
      </c>
      <c r="M110" s="154">
        <v>13</v>
      </c>
      <c r="N110" s="154">
        <v>2</v>
      </c>
      <c r="O110" s="203">
        <v>9</v>
      </c>
      <c r="P110" s="121"/>
      <c r="Q110" s="121"/>
      <c r="R110" s="121"/>
      <c r="S110" s="225"/>
      <c r="T110" s="225"/>
      <c r="U110" s="225"/>
      <c r="V110" s="225"/>
      <c r="W110" s="225"/>
      <c r="X110" s="225"/>
      <c r="Y110" s="225"/>
      <c r="Z110" s="225"/>
      <c r="AA110" s="225"/>
      <c r="AB110" s="225"/>
      <c r="AC110" s="225"/>
      <c r="AD110" s="194"/>
      <c r="AE110" s="225"/>
      <c r="AF110" s="225"/>
      <c r="AG110" s="218">
        <v>0</v>
      </c>
      <c r="AH110" s="218">
        <v>9</v>
      </c>
      <c r="AI110" s="218">
        <v>0</v>
      </c>
      <c r="AJ110" s="222">
        <v>8</v>
      </c>
      <c r="AK110" s="218">
        <v>17</v>
      </c>
      <c r="AL110" s="221"/>
      <c r="AM110" s="12"/>
      <c r="AN110" s="12"/>
      <c r="AO110" s="12"/>
      <c r="AP110" s="12"/>
      <c r="AQ110" s="12"/>
      <c r="AR110" s="2"/>
    </row>
    <row r="111" spans="1:44" ht="15" customHeight="1" x14ac:dyDescent="0.25">
      <c r="A111" s="195"/>
      <c r="B111" s="195"/>
      <c r="C111" s="198"/>
      <c r="D111" s="198"/>
      <c r="E111" s="201"/>
      <c r="F111" s="198"/>
      <c r="G111" s="28" t="s">
        <v>77</v>
      </c>
      <c r="H111" s="28"/>
      <c r="I111" s="28"/>
      <c r="J111" s="28"/>
      <c r="K111" s="103" t="s">
        <v>59</v>
      </c>
      <c r="L111" s="103">
        <v>12</v>
      </c>
      <c r="M111" s="103">
        <v>12</v>
      </c>
      <c r="N111" s="103">
        <v>2</v>
      </c>
      <c r="O111" s="204"/>
      <c r="P111" s="103"/>
      <c r="Q111" s="103"/>
      <c r="R111" s="103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195"/>
      <c r="AE111" s="226"/>
      <c r="AF111" s="226"/>
      <c r="AG111" s="219"/>
      <c r="AH111" s="219"/>
      <c r="AI111" s="219"/>
      <c r="AJ111" s="223"/>
      <c r="AK111" s="219"/>
      <c r="AL111" s="221"/>
      <c r="AM111" s="12"/>
      <c r="AN111" s="12"/>
      <c r="AO111" s="12"/>
      <c r="AP111" s="12"/>
      <c r="AQ111" s="12"/>
      <c r="AR111" s="2"/>
    </row>
    <row r="112" spans="1:44" ht="15" customHeight="1" x14ac:dyDescent="0.25">
      <c r="A112" s="195"/>
      <c r="B112" s="195"/>
      <c r="C112" s="198"/>
      <c r="D112" s="198"/>
      <c r="E112" s="201"/>
      <c r="F112" s="198"/>
      <c r="G112" s="28" t="s">
        <v>78</v>
      </c>
      <c r="H112" s="28"/>
      <c r="I112" s="28"/>
      <c r="J112" s="28"/>
      <c r="K112" s="103" t="s">
        <v>262</v>
      </c>
      <c r="L112" s="103">
        <v>25</v>
      </c>
      <c r="M112" s="103">
        <v>4</v>
      </c>
      <c r="N112" s="103">
        <v>1</v>
      </c>
      <c r="O112" s="204"/>
      <c r="P112" s="103"/>
      <c r="Q112" s="103"/>
      <c r="R112" s="103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195"/>
      <c r="AE112" s="226"/>
      <c r="AF112" s="226"/>
      <c r="AG112" s="219"/>
      <c r="AH112" s="219"/>
      <c r="AI112" s="219"/>
      <c r="AJ112" s="223"/>
      <c r="AK112" s="219"/>
      <c r="AL112" s="221"/>
      <c r="AM112" s="12"/>
      <c r="AN112" s="12"/>
      <c r="AO112" s="12"/>
      <c r="AP112" s="12"/>
      <c r="AQ112" s="12"/>
      <c r="AR112" s="2"/>
    </row>
    <row r="113" spans="1:44" ht="15" customHeight="1" x14ac:dyDescent="0.25">
      <c r="A113" s="195"/>
      <c r="B113" s="195"/>
      <c r="C113" s="198"/>
      <c r="D113" s="198"/>
      <c r="E113" s="201"/>
      <c r="F113" s="198"/>
      <c r="G113" s="28" t="s">
        <v>78</v>
      </c>
      <c r="H113" s="28"/>
      <c r="I113" s="28"/>
      <c r="J113" s="28"/>
      <c r="K113" s="106" t="s">
        <v>58</v>
      </c>
      <c r="L113" s="103">
        <v>18</v>
      </c>
      <c r="M113" s="103">
        <v>1</v>
      </c>
      <c r="N113" s="103">
        <v>1</v>
      </c>
      <c r="O113" s="204"/>
      <c r="P113" s="103"/>
      <c r="Q113" s="103"/>
      <c r="R113" s="103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195"/>
      <c r="AE113" s="226"/>
      <c r="AF113" s="226"/>
      <c r="AG113" s="219"/>
      <c r="AH113" s="219"/>
      <c r="AI113" s="219"/>
      <c r="AJ113" s="223"/>
      <c r="AK113" s="219"/>
      <c r="AL113" s="221"/>
      <c r="AM113" s="12"/>
      <c r="AN113" s="12"/>
      <c r="AO113" s="12"/>
      <c r="AP113" s="12"/>
      <c r="AQ113" s="12"/>
      <c r="AR113" s="2"/>
    </row>
    <row r="114" spans="1:44" ht="15" customHeight="1" x14ac:dyDescent="0.25">
      <c r="A114" s="195"/>
      <c r="B114" s="195"/>
      <c r="C114" s="198"/>
      <c r="D114" s="198"/>
      <c r="E114" s="201"/>
      <c r="F114" s="198"/>
      <c r="G114" s="28" t="s">
        <v>78</v>
      </c>
      <c r="H114" s="28"/>
      <c r="I114" s="28"/>
      <c r="J114" s="28"/>
      <c r="K114" s="103" t="s">
        <v>260</v>
      </c>
      <c r="L114" s="103">
        <v>21</v>
      </c>
      <c r="M114" s="103">
        <v>3</v>
      </c>
      <c r="N114" s="103">
        <v>1</v>
      </c>
      <c r="O114" s="204"/>
      <c r="P114" s="103"/>
      <c r="Q114" s="103"/>
      <c r="R114" s="103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195"/>
      <c r="AE114" s="226"/>
      <c r="AF114" s="226"/>
      <c r="AG114" s="219"/>
      <c r="AH114" s="219"/>
      <c r="AI114" s="219"/>
      <c r="AJ114" s="223"/>
      <c r="AK114" s="219"/>
      <c r="AL114" s="221"/>
      <c r="AM114" s="12"/>
      <c r="AN114" s="12"/>
      <c r="AO114" s="12"/>
      <c r="AP114" s="12"/>
      <c r="AQ114" s="12"/>
      <c r="AR114" s="2"/>
    </row>
    <row r="115" spans="1:44" ht="15" customHeight="1" x14ac:dyDescent="0.25">
      <c r="A115" s="195"/>
      <c r="B115" s="195"/>
      <c r="C115" s="198"/>
      <c r="D115" s="198"/>
      <c r="E115" s="201"/>
      <c r="F115" s="198"/>
      <c r="G115" s="28" t="s">
        <v>78</v>
      </c>
      <c r="H115" s="28"/>
      <c r="I115" s="28"/>
      <c r="J115" s="28"/>
      <c r="K115" s="103" t="s">
        <v>249</v>
      </c>
      <c r="L115" s="103">
        <v>18</v>
      </c>
      <c r="M115" s="103">
        <v>5</v>
      </c>
      <c r="N115" s="103">
        <v>1</v>
      </c>
      <c r="O115" s="204"/>
      <c r="P115" s="103"/>
      <c r="Q115" s="103"/>
      <c r="R115" s="103"/>
      <c r="S115" s="226"/>
      <c r="T115" s="226"/>
      <c r="U115" s="226"/>
      <c r="V115" s="226"/>
      <c r="W115" s="226"/>
      <c r="X115" s="226"/>
      <c r="Y115" s="226"/>
      <c r="Z115" s="226"/>
      <c r="AA115" s="226"/>
      <c r="AB115" s="226"/>
      <c r="AC115" s="226"/>
      <c r="AD115" s="195"/>
      <c r="AE115" s="226"/>
      <c r="AF115" s="226"/>
      <c r="AG115" s="219"/>
      <c r="AH115" s="219"/>
      <c r="AI115" s="219"/>
      <c r="AJ115" s="223"/>
      <c r="AK115" s="219"/>
      <c r="AL115" s="221"/>
      <c r="AM115" s="12"/>
      <c r="AN115" s="12"/>
      <c r="AO115" s="12"/>
      <c r="AP115" s="12"/>
      <c r="AQ115" s="12"/>
      <c r="AR115" s="2"/>
    </row>
    <row r="116" spans="1:44" s="27" customFormat="1" ht="15" customHeight="1" thickBot="1" x14ac:dyDescent="0.3">
      <c r="A116" s="196"/>
      <c r="B116" s="196"/>
      <c r="C116" s="199"/>
      <c r="D116" s="199"/>
      <c r="E116" s="202"/>
      <c r="F116" s="199"/>
      <c r="G116" s="116" t="s">
        <v>269</v>
      </c>
      <c r="H116" s="116"/>
      <c r="I116" s="116"/>
      <c r="J116" s="116"/>
      <c r="K116" s="118" t="s">
        <v>58</v>
      </c>
      <c r="L116" s="118">
        <v>18</v>
      </c>
      <c r="M116" s="118">
        <v>18</v>
      </c>
      <c r="N116" s="118">
        <v>1</v>
      </c>
      <c r="O116" s="205"/>
      <c r="P116" s="103"/>
      <c r="Q116" s="103"/>
      <c r="R116" s="103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195"/>
      <c r="AE116" s="226"/>
      <c r="AF116" s="226"/>
      <c r="AG116" s="219"/>
      <c r="AH116" s="219"/>
      <c r="AI116" s="219"/>
      <c r="AJ116" s="223"/>
      <c r="AK116" s="219"/>
      <c r="AL116" s="221"/>
      <c r="AM116" s="12"/>
      <c r="AN116" s="12"/>
      <c r="AO116" s="12"/>
      <c r="AP116" s="12"/>
      <c r="AQ116" s="12"/>
      <c r="AR116" s="2"/>
    </row>
    <row r="117" spans="1:44" ht="15" customHeight="1" thickBot="1" x14ac:dyDescent="0.3">
      <c r="A117" s="123" t="s">
        <v>96</v>
      </c>
      <c r="B117" s="148" t="s">
        <v>47</v>
      </c>
      <c r="C117" s="150" t="s">
        <v>48</v>
      </c>
      <c r="D117" s="150">
        <v>3</v>
      </c>
      <c r="E117" s="149">
        <v>21</v>
      </c>
      <c r="F117" s="124" t="s">
        <v>49</v>
      </c>
      <c r="G117" s="120" t="s">
        <v>81</v>
      </c>
      <c r="H117" s="120"/>
      <c r="I117" s="120"/>
      <c r="J117" s="120"/>
      <c r="K117" s="121" t="s">
        <v>58</v>
      </c>
      <c r="L117" s="121">
        <v>18</v>
      </c>
      <c r="M117" s="121">
        <v>18</v>
      </c>
      <c r="N117" s="121">
        <v>2</v>
      </c>
      <c r="O117" s="153">
        <v>2</v>
      </c>
      <c r="P117" s="121"/>
      <c r="Q117" s="121"/>
      <c r="R117" s="121">
        <v>2</v>
      </c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8"/>
      <c r="AE117" s="145"/>
      <c r="AF117" s="145"/>
      <c r="AG117" s="151">
        <v>2</v>
      </c>
      <c r="AH117" s="151">
        <v>4</v>
      </c>
      <c r="AI117" s="151">
        <v>0</v>
      </c>
      <c r="AJ117" s="152">
        <v>4</v>
      </c>
      <c r="AK117" s="151">
        <v>8</v>
      </c>
      <c r="AL117" s="144"/>
      <c r="AM117" s="12"/>
      <c r="AN117" s="12"/>
      <c r="AO117" s="12"/>
      <c r="AP117" s="12"/>
      <c r="AQ117" s="12"/>
      <c r="AR117" s="2"/>
    </row>
    <row r="118" spans="1:44" ht="41.25" thickBot="1" x14ac:dyDescent="0.3">
      <c r="A118" s="123" t="s">
        <v>271</v>
      </c>
      <c r="B118" s="148" t="s">
        <v>47</v>
      </c>
      <c r="C118" s="150" t="s">
        <v>48</v>
      </c>
      <c r="D118" s="150">
        <v>3</v>
      </c>
      <c r="E118" s="149">
        <v>21</v>
      </c>
      <c r="F118" s="124" t="s">
        <v>49</v>
      </c>
      <c r="G118" s="120" t="s">
        <v>74</v>
      </c>
      <c r="H118" s="120"/>
      <c r="I118" s="120"/>
      <c r="J118" s="120"/>
      <c r="K118" s="121" t="s">
        <v>249</v>
      </c>
      <c r="L118" s="121">
        <v>18</v>
      </c>
      <c r="M118" s="121">
        <v>18</v>
      </c>
      <c r="N118" s="121">
        <v>2</v>
      </c>
      <c r="O118" s="153">
        <v>2</v>
      </c>
      <c r="P118" s="121"/>
      <c r="Q118" s="121"/>
      <c r="R118" s="121">
        <v>2</v>
      </c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8"/>
      <c r="AE118" s="145"/>
      <c r="AF118" s="145"/>
      <c r="AG118" s="151">
        <v>2</v>
      </c>
      <c r="AH118" s="151">
        <v>4</v>
      </c>
      <c r="AI118" s="151">
        <v>0</v>
      </c>
      <c r="AJ118" s="152">
        <v>2</v>
      </c>
      <c r="AK118" s="151">
        <v>6</v>
      </c>
      <c r="AL118" s="144"/>
      <c r="AM118" s="12"/>
      <c r="AN118" s="12"/>
      <c r="AO118" s="12"/>
      <c r="AP118" s="12"/>
      <c r="AQ118" s="12"/>
      <c r="AR118" s="2"/>
    </row>
    <row r="119" spans="1:44" ht="57" customHeight="1" thickBot="1" x14ac:dyDescent="0.3">
      <c r="A119" s="138" t="s">
        <v>97</v>
      </c>
      <c r="B119" s="138" t="s">
        <v>47</v>
      </c>
      <c r="C119" s="137" t="s">
        <v>48</v>
      </c>
      <c r="D119" s="140">
        <v>1</v>
      </c>
      <c r="E119" s="141">
        <v>21</v>
      </c>
      <c r="F119" s="137" t="s">
        <v>49</v>
      </c>
      <c r="G119" s="136"/>
      <c r="H119" s="136"/>
      <c r="I119" s="136" t="s">
        <v>115</v>
      </c>
      <c r="J119" s="136"/>
      <c r="K119" s="138" t="s">
        <v>260</v>
      </c>
      <c r="L119" s="138">
        <v>21</v>
      </c>
      <c r="M119" s="138">
        <v>4</v>
      </c>
      <c r="N119" s="138">
        <v>2</v>
      </c>
      <c r="O119" s="139">
        <v>2</v>
      </c>
      <c r="P119" s="138"/>
      <c r="Q119" s="138"/>
      <c r="R119" s="138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9">
        <v>0</v>
      </c>
      <c r="AH119" s="142">
        <v>2</v>
      </c>
      <c r="AI119" s="139">
        <v>2</v>
      </c>
      <c r="AJ119" s="143">
        <v>0</v>
      </c>
      <c r="AK119" s="142">
        <v>40</v>
      </c>
      <c r="AL119" s="101"/>
      <c r="AM119" s="12"/>
      <c r="AN119" s="12"/>
      <c r="AO119" s="12"/>
      <c r="AP119" s="12"/>
      <c r="AQ119" s="12"/>
      <c r="AR119" s="2"/>
    </row>
    <row r="120" spans="1:44" ht="27" customHeight="1" x14ac:dyDescent="0.25">
      <c r="A120" s="194" t="s">
        <v>257</v>
      </c>
      <c r="B120" s="194" t="s">
        <v>47</v>
      </c>
      <c r="C120" s="197" t="s">
        <v>75</v>
      </c>
      <c r="D120" s="197">
        <v>3</v>
      </c>
      <c r="E120" s="200">
        <v>20</v>
      </c>
      <c r="F120" s="197" t="s">
        <v>49</v>
      </c>
      <c r="G120" s="194" t="s">
        <v>101</v>
      </c>
      <c r="H120" s="120"/>
      <c r="I120" s="120"/>
      <c r="J120" s="120"/>
      <c r="K120" s="145" t="s">
        <v>57</v>
      </c>
      <c r="L120" s="145">
        <v>11</v>
      </c>
      <c r="M120" s="145">
        <v>1</v>
      </c>
      <c r="N120" s="145">
        <v>1</v>
      </c>
      <c r="O120" s="203">
        <v>3</v>
      </c>
      <c r="P120" s="145"/>
      <c r="Q120" s="145"/>
      <c r="R120" s="145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203">
        <v>0</v>
      </c>
      <c r="AH120" s="203">
        <v>3</v>
      </c>
      <c r="AI120" s="203">
        <v>0</v>
      </c>
      <c r="AJ120" s="222">
        <v>3</v>
      </c>
      <c r="AK120" s="203">
        <v>6</v>
      </c>
      <c r="AL120" s="221"/>
      <c r="AM120" s="12"/>
      <c r="AN120" s="12"/>
      <c r="AO120" s="12"/>
      <c r="AP120" s="12"/>
      <c r="AQ120" s="12"/>
      <c r="AR120" s="2"/>
    </row>
    <row r="121" spans="1:44" ht="15" customHeight="1" x14ac:dyDescent="0.25">
      <c r="A121" s="195"/>
      <c r="B121" s="195"/>
      <c r="C121" s="198"/>
      <c r="D121" s="198"/>
      <c r="E121" s="201"/>
      <c r="F121" s="198"/>
      <c r="G121" s="195"/>
      <c r="H121" s="28"/>
      <c r="I121" s="28"/>
      <c r="J121" s="28"/>
      <c r="K121" s="146" t="s">
        <v>58</v>
      </c>
      <c r="L121" s="146">
        <v>18</v>
      </c>
      <c r="M121" s="146">
        <v>4</v>
      </c>
      <c r="N121" s="146">
        <v>1</v>
      </c>
      <c r="O121" s="204"/>
      <c r="P121" s="146"/>
      <c r="Q121" s="146"/>
      <c r="R121" s="146"/>
      <c r="S121" s="125"/>
      <c r="T121" s="125"/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  <c r="AF121" s="125"/>
      <c r="AG121" s="204"/>
      <c r="AH121" s="204"/>
      <c r="AI121" s="204"/>
      <c r="AJ121" s="223"/>
      <c r="AK121" s="204"/>
      <c r="AL121" s="221"/>
      <c r="AM121" s="12"/>
      <c r="AN121" s="12"/>
      <c r="AO121" s="12"/>
      <c r="AP121" s="12"/>
      <c r="AQ121" s="12"/>
      <c r="AR121" s="2"/>
    </row>
    <row r="122" spans="1:44" ht="15" customHeight="1" thickBot="1" x14ac:dyDescent="0.3">
      <c r="A122" s="196"/>
      <c r="B122" s="196"/>
      <c r="C122" s="199"/>
      <c r="D122" s="199"/>
      <c r="E122" s="202"/>
      <c r="F122" s="199"/>
      <c r="G122" s="196"/>
      <c r="H122" s="116"/>
      <c r="I122" s="116"/>
      <c r="J122" s="116"/>
      <c r="K122" s="147" t="s">
        <v>59</v>
      </c>
      <c r="L122" s="147">
        <v>12</v>
      </c>
      <c r="M122" s="147">
        <v>6</v>
      </c>
      <c r="N122" s="147">
        <v>1</v>
      </c>
      <c r="O122" s="205"/>
      <c r="P122" s="147"/>
      <c r="Q122" s="147"/>
      <c r="R122" s="147"/>
      <c r="S122" s="127"/>
      <c r="T122" s="127"/>
      <c r="U122" s="127"/>
      <c r="V122" s="127"/>
      <c r="W122" s="127"/>
      <c r="X122" s="127"/>
      <c r="Y122" s="127"/>
      <c r="Z122" s="127"/>
      <c r="AA122" s="127"/>
      <c r="AB122" s="127"/>
      <c r="AC122" s="127"/>
      <c r="AD122" s="127"/>
      <c r="AE122" s="127"/>
      <c r="AF122" s="127"/>
      <c r="AG122" s="205"/>
      <c r="AH122" s="205"/>
      <c r="AI122" s="205"/>
      <c r="AJ122" s="224"/>
      <c r="AK122" s="205"/>
      <c r="AL122" s="221"/>
      <c r="AM122" s="12"/>
      <c r="AN122" s="12"/>
      <c r="AO122" s="12"/>
      <c r="AP122" s="12"/>
      <c r="AQ122" s="12"/>
      <c r="AR122" s="2"/>
    </row>
    <row r="124" spans="1:44" x14ac:dyDescent="0.25">
      <c r="A124" s="19" t="s">
        <v>102</v>
      </c>
      <c r="B124" s="108"/>
      <c r="C124" s="1"/>
      <c r="D124" s="108"/>
      <c r="E124" s="108"/>
      <c r="F124" s="4" t="s">
        <v>103</v>
      </c>
      <c r="G124" s="4"/>
      <c r="H124" s="4"/>
      <c r="I124" s="4"/>
      <c r="J124" s="20" t="s">
        <v>104</v>
      </c>
    </row>
    <row r="125" spans="1:44" x14ac:dyDescent="0.25">
      <c r="A125" s="17" t="s">
        <v>95</v>
      </c>
      <c r="B125" s="108"/>
      <c r="C125" s="1"/>
      <c r="D125" s="108"/>
      <c r="E125" s="108"/>
      <c r="F125" s="17" t="s">
        <v>95</v>
      </c>
      <c r="G125" s="17"/>
      <c r="H125" s="17"/>
      <c r="I125" s="17"/>
      <c r="J125" s="20" t="s">
        <v>95</v>
      </c>
    </row>
    <row r="126" spans="1:44" x14ac:dyDescent="0.25">
      <c r="A126" s="18" t="s">
        <v>48</v>
      </c>
      <c r="B126" s="108"/>
      <c r="C126" s="1"/>
      <c r="D126" s="108"/>
      <c r="E126" s="108"/>
      <c r="F126" s="18">
        <v>1</v>
      </c>
      <c r="G126" s="18"/>
      <c r="H126" s="18"/>
      <c r="I126" s="18"/>
      <c r="J126" s="20" t="s">
        <v>49</v>
      </c>
    </row>
    <row r="127" spans="1:44" x14ac:dyDescent="0.25">
      <c r="A127" s="18" t="s">
        <v>75</v>
      </c>
      <c r="B127" s="108"/>
      <c r="C127" s="1"/>
      <c r="D127" s="108"/>
      <c r="E127" s="108"/>
      <c r="F127" s="18">
        <v>2</v>
      </c>
      <c r="G127" s="18"/>
      <c r="H127" s="18"/>
      <c r="I127" s="18"/>
      <c r="J127" s="20" t="s">
        <v>105</v>
      </c>
    </row>
    <row r="128" spans="1:44" x14ac:dyDescent="0.25">
      <c r="A128" s="18" t="s">
        <v>100</v>
      </c>
      <c r="B128" s="108"/>
      <c r="C128" s="1"/>
      <c r="D128" s="108"/>
      <c r="E128" s="108"/>
      <c r="F128" s="18">
        <v>3</v>
      </c>
      <c r="G128" s="18"/>
      <c r="H128" s="18"/>
      <c r="I128" s="18"/>
      <c r="J128" s="20" t="s">
        <v>106</v>
      </c>
    </row>
    <row r="129" spans="1:10" ht="40.5" x14ac:dyDescent="0.25">
      <c r="A129" s="1"/>
      <c r="B129" s="108"/>
      <c r="C129" s="1"/>
      <c r="D129" s="108"/>
      <c r="E129" s="108"/>
      <c r="F129" s="1"/>
      <c r="G129" s="1"/>
      <c r="H129" s="1"/>
      <c r="I129" s="1"/>
      <c r="J129" s="21" t="s">
        <v>107</v>
      </c>
    </row>
    <row r="130" spans="1:10" x14ac:dyDescent="0.25">
      <c r="A130" s="1"/>
      <c r="B130" s="108"/>
      <c r="C130" s="1"/>
      <c r="D130" s="108"/>
      <c r="E130" s="108"/>
      <c r="F130" s="1"/>
      <c r="G130" s="1"/>
      <c r="H130" s="1"/>
      <c r="I130" s="1"/>
      <c r="J130" s="18" t="s">
        <v>108</v>
      </c>
    </row>
    <row r="131" spans="1:10" x14ac:dyDescent="0.25">
      <c r="A131" s="1"/>
      <c r="B131" s="108"/>
      <c r="C131" s="1"/>
      <c r="D131" s="108"/>
      <c r="E131" s="108"/>
      <c r="F131" s="1"/>
      <c r="G131" s="1"/>
      <c r="H131" s="1"/>
      <c r="I131" s="1"/>
      <c r="J131" s="18" t="s">
        <v>98</v>
      </c>
    </row>
  </sheetData>
  <mergeCells count="541">
    <mergeCell ref="AJ29:AJ33"/>
    <mergeCell ref="AK29:AK33"/>
    <mergeCell ref="S29:S33"/>
    <mergeCell ref="S61:S66"/>
    <mergeCell ref="AJ34:AJ35"/>
    <mergeCell ref="AK34:AK35"/>
    <mergeCell ref="AI36:AI42"/>
    <mergeCell ref="A18:A25"/>
    <mergeCell ref="S18:S25"/>
    <mergeCell ref="S26:S28"/>
    <mergeCell ref="B18:B25"/>
    <mergeCell ref="O18:O25"/>
    <mergeCell ref="O26:O28"/>
    <mergeCell ref="A26:A28"/>
    <mergeCell ref="B26:B28"/>
    <mergeCell ref="C26:C28"/>
    <mergeCell ref="D26:D28"/>
    <mergeCell ref="E26:E28"/>
    <mergeCell ref="F26:F28"/>
    <mergeCell ref="A29:A33"/>
    <mergeCell ref="B29:B33"/>
    <mergeCell ref="C29:C33"/>
    <mergeCell ref="D29:D33"/>
    <mergeCell ref="E29:E33"/>
    <mergeCell ref="AB29:AB33"/>
    <mergeCell ref="AH34:AH35"/>
    <mergeCell ref="AI34:AI35"/>
    <mergeCell ref="AC29:AC33"/>
    <mergeCell ref="AD29:AD33"/>
    <mergeCell ref="AA29:AA33"/>
    <mergeCell ref="AE29:AE33"/>
    <mergeCell ref="AF29:AF33"/>
    <mergeCell ref="AG29:AG33"/>
    <mergeCell ref="AH29:AH33"/>
    <mergeCell ref="AH6:AK7"/>
    <mergeCell ref="P7:AB7"/>
    <mergeCell ref="AC7:AF7"/>
    <mergeCell ref="AH9:AH17"/>
    <mergeCell ref="X9:X17"/>
    <mergeCell ref="AI9:AI17"/>
    <mergeCell ref="AK9:AK17"/>
    <mergeCell ref="AF9:AF17"/>
    <mergeCell ref="AC9:AC17"/>
    <mergeCell ref="AE9:AE17"/>
    <mergeCell ref="V9:V17"/>
    <mergeCell ref="S9:S17"/>
    <mergeCell ref="U9:U17"/>
    <mergeCell ref="Y9:Y17"/>
    <mergeCell ref="W9:W17"/>
    <mergeCell ref="P6:AG6"/>
    <mergeCell ref="AD9:AD17"/>
    <mergeCell ref="AJ9:AJ17"/>
    <mergeCell ref="A1:E1"/>
    <mergeCell ref="A2:E2"/>
    <mergeCell ref="C9:C17"/>
    <mergeCell ref="D9:D17"/>
    <mergeCell ref="A6:E7"/>
    <mergeCell ref="B9:B17"/>
    <mergeCell ref="A9:A17"/>
    <mergeCell ref="E9:E17"/>
    <mergeCell ref="AB9:AB17"/>
    <mergeCell ref="Z9:Z17"/>
    <mergeCell ref="O9:O17"/>
    <mergeCell ref="T9:T17"/>
    <mergeCell ref="F6:O7"/>
    <mergeCell ref="F9:F17"/>
    <mergeCell ref="AA9:AA17"/>
    <mergeCell ref="AG18:AG25"/>
    <mergeCell ref="AH18:AH25"/>
    <mergeCell ref="AI18:AI25"/>
    <mergeCell ref="AJ18:AJ25"/>
    <mergeCell ref="AK18:AK25"/>
    <mergeCell ref="AL18:AL25"/>
    <mergeCell ref="AL26:AL28"/>
    <mergeCell ref="AL9:AL17"/>
    <mergeCell ref="AK26:AK28"/>
    <mergeCell ref="AJ26:AJ28"/>
    <mergeCell ref="AI26:AI28"/>
    <mergeCell ref="AH26:AH28"/>
    <mergeCell ref="AG26:AG28"/>
    <mergeCell ref="AG9:AG17"/>
    <mergeCell ref="T29:T33"/>
    <mergeCell ref="AL29:AL33"/>
    <mergeCell ref="S34:S35"/>
    <mergeCell ref="T34:T35"/>
    <mergeCell ref="U34:U35"/>
    <mergeCell ref="V34:V35"/>
    <mergeCell ref="W34:W35"/>
    <mergeCell ref="X34:X35"/>
    <mergeCell ref="Y34:Y35"/>
    <mergeCell ref="Z34:Z35"/>
    <mergeCell ref="AB34:AB35"/>
    <mergeCell ref="AC34:AC35"/>
    <mergeCell ref="AD34:AD35"/>
    <mergeCell ref="AE34:AE35"/>
    <mergeCell ref="AF34:AF35"/>
    <mergeCell ref="AA34:AA35"/>
    <mergeCell ref="AG34:AG35"/>
    <mergeCell ref="U29:U33"/>
    <mergeCell ref="V29:V33"/>
    <mergeCell ref="W29:W33"/>
    <mergeCell ref="X29:X33"/>
    <mergeCell ref="Y29:Y33"/>
    <mergeCell ref="AI29:AI33"/>
    <mergeCell ref="Z29:Z33"/>
    <mergeCell ref="AL34:AL35"/>
    <mergeCell ref="S36:S42"/>
    <mergeCell ref="T36:T42"/>
    <mergeCell ref="U36:U42"/>
    <mergeCell ref="V36:V42"/>
    <mergeCell ref="W36:W42"/>
    <mergeCell ref="X36:X42"/>
    <mergeCell ref="Y36:Y42"/>
    <mergeCell ref="Z36:Z42"/>
    <mergeCell ref="AB36:AB42"/>
    <mergeCell ref="AC36:AC42"/>
    <mergeCell ref="AD36:AD42"/>
    <mergeCell ref="AA36:AA42"/>
    <mergeCell ref="AE36:AE42"/>
    <mergeCell ref="AF36:AF42"/>
    <mergeCell ref="AG36:AG42"/>
    <mergeCell ref="AH36:AH42"/>
    <mergeCell ref="AJ36:AJ42"/>
    <mergeCell ref="AK36:AK42"/>
    <mergeCell ref="AL36:AL42"/>
    <mergeCell ref="S43:S44"/>
    <mergeCell ref="T43:T44"/>
    <mergeCell ref="U43:U44"/>
    <mergeCell ref="V43:V44"/>
    <mergeCell ref="W43:W44"/>
    <mergeCell ref="X43:X44"/>
    <mergeCell ref="Y43:Y44"/>
    <mergeCell ref="Z43:Z44"/>
    <mergeCell ref="AB43:AB44"/>
    <mergeCell ref="AC43:AC44"/>
    <mergeCell ref="AD43:AD44"/>
    <mergeCell ref="AE43:AE44"/>
    <mergeCell ref="AF43:AF44"/>
    <mergeCell ref="AA43:AA44"/>
    <mergeCell ref="AG43:AG44"/>
    <mergeCell ref="AH43:AH44"/>
    <mergeCell ref="AI43:AI44"/>
    <mergeCell ref="AJ43:AJ44"/>
    <mergeCell ref="S51:S57"/>
    <mergeCell ref="T51:T57"/>
    <mergeCell ref="AK43:AK44"/>
    <mergeCell ref="AL43:AL44"/>
    <mergeCell ref="S45:S50"/>
    <mergeCell ref="T45:T50"/>
    <mergeCell ref="U45:U50"/>
    <mergeCell ref="V45:V50"/>
    <mergeCell ref="W45:W50"/>
    <mergeCell ref="X45:X50"/>
    <mergeCell ref="Y45:Y50"/>
    <mergeCell ref="Z45:Z50"/>
    <mergeCell ref="AB45:AB50"/>
    <mergeCell ref="AC45:AC50"/>
    <mergeCell ref="AD45:AD50"/>
    <mergeCell ref="AA45:AA50"/>
    <mergeCell ref="AE45:AE50"/>
    <mergeCell ref="AF45:AF50"/>
    <mergeCell ref="AG45:AG50"/>
    <mergeCell ref="AH45:AH50"/>
    <mergeCell ref="AI45:AI50"/>
    <mergeCell ref="AJ45:AJ50"/>
    <mergeCell ref="AK45:AK50"/>
    <mergeCell ref="AL45:AL50"/>
    <mergeCell ref="U51:U57"/>
    <mergeCell ref="V51:V57"/>
    <mergeCell ref="W51:W57"/>
    <mergeCell ref="X51:X57"/>
    <mergeCell ref="Y51:Y57"/>
    <mergeCell ref="Z51:Z57"/>
    <mergeCell ref="AB51:AB57"/>
    <mergeCell ref="AC51:AC57"/>
    <mergeCell ref="AD51:AD57"/>
    <mergeCell ref="AE51:AE57"/>
    <mergeCell ref="AF51:AF57"/>
    <mergeCell ref="AA51:AA57"/>
    <mergeCell ref="AG51:AG57"/>
    <mergeCell ref="AH51:AH57"/>
    <mergeCell ref="AI51:AI57"/>
    <mergeCell ref="AJ51:AJ57"/>
    <mergeCell ref="AK51:AK57"/>
    <mergeCell ref="AL51:AL57"/>
    <mergeCell ref="AE58:AE60"/>
    <mergeCell ref="AF58:AF60"/>
    <mergeCell ref="AG58:AG60"/>
    <mergeCell ref="AH58:AH60"/>
    <mergeCell ref="AI58:AI60"/>
    <mergeCell ref="AJ58:AJ60"/>
    <mergeCell ref="S58:S60"/>
    <mergeCell ref="T58:T60"/>
    <mergeCell ref="U58:U60"/>
    <mergeCell ref="V58:V60"/>
    <mergeCell ref="W58:W60"/>
    <mergeCell ref="X58:X60"/>
    <mergeCell ref="Y58:Y60"/>
    <mergeCell ref="Z58:Z60"/>
    <mergeCell ref="AB58:AB60"/>
    <mergeCell ref="AK58:AK60"/>
    <mergeCell ref="AL58:AL60"/>
    <mergeCell ref="T61:T66"/>
    <mergeCell ref="U61:U66"/>
    <mergeCell ref="V61:V66"/>
    <mergeCell ref="W61:W66"/>
    <mergeCell ref="X61:X66"/>
    <mergeCell ref="Y61:Y66"/>
    <mergeCell ref="Z61:Z66"/>
    <mergeCell ref="AB61:AB66"/>
    <mergeCell ref="AC61:AC66"/>
    <mergeCell ref="AD61:AD66"/>
    <mergeCell ref="AE61:AE66"/>
    <mergeCell ref="AF61:AF66"/>
    <mergeCell ref="AA61:AA66"/>
    <mergeCell ref="AG61:AG66"/>
    <mergeCell ref="AH61:AH66"/>
    <mergeCell ref="AI61:AI66"/>
    <mergeCell ref="AJ61:AJ66"/>
    <mergeCell ref="AK61:AK66"/>
    <mergeCell ref="AL61:AL66"/>
    <mergeCell ref="AC58:AC60"/>
    <mergeCell ref="AD58:AD60"/>
    <mergeCell ref="AA58:AA60"/>
    <mergeCell ref="A67:A74"/>
    <mergeCell ref="B67:B74"/>
    <mergeCell ref="C67:C74"/>
    <mergeCell ref="D67:D74"/>
    <mergeCell ref="E67:E74"/>
    <mergeCell ref="F67:F74"/>
    <mergeCell ref="O67:O74"/>
    <mergeCell ref="S67:S74"/>
    <mergeCell ref="T67:T74"/>
    <mergeCell ref="U67:U74"/>
    <mergeCell ref="V67:V74"/>
    <mergeCell ref="W67:W74"/>
    <mergeCell ref="X67:X74"/>
    <mergeCell ref="Y67:Y74"/>
    <mergeCell ref="Z67:Z74"/>
    <mergeCell ref="AB67:AB74"/>
    <mergeCell ref="AC67:AC74"/>
    <mergeCell ref="AD67:AD74"/>
    <mergeCell ref="AA67:AA74"/>
    <mergeCell ref="AE67:AE74"/>
    <mergeCell ref="AF67:AF74"/>
    <mergeCell ref="AG67:AG74"/>
    <mergeCell ref="AH67:AH74"/>
    <mergeCell ref="AI67:AI74"/>
    <mergeCell ref="AJ67:AJ74"/>
    <mergeCell ref="AK67:AK74"/>
    <mergeCell ref="AL67:AL74"/>
    <mergeCell ref="S75:S80"/>
    <mergeCell ref="T75:T80"/>
    <mergeCell ref="U75:U80"/>
    <mergeCell ref="V75:V80"/>
    <mergeCell ref="W75:W80"/>
    <mergeCell ref="X75:X80"/>
    <mergeCell ref="Y75:Y80"/>
    <mergeCell ref="Z75:Z80"/>
    <mergeCell ref="AB75:AB80"/>
    <mergeCell ref="AC75:AC80"/>
    <mergeCell ref="AD75:AD80"/>
    <mergeCell ref="AE75:AE80"/>
    <mergeCell ref="AF75:AF80"/>
    <mergeCell ref="AA75:AA80"/>
    <mergeCell ref="AG75:AG80"/>
    <mergeCell ref="AH75:AH80"/>
    <mergeCell ref="AI75:AI80"/>
    <mergeCell ref="AJ75:AJ80"/>
    <mergeCell ref="AK75:AK80"/>
    <mergeCell ref="AL75:AL80"/>
    <mergeCell ref="AL81:AL87"/>
    <mergeCell ref="S88:S93"/>
    <mergeCell ref="T88:T93"/>
    <mergeCell ref="U88:U93"/>
    <mergeCell ref="V88:V93"/>
    <mergeCell ref="W88:W93"/>
    <mergeCell ref="X88:X93"/>
    <mergeCell ref="Y88:Y93"/>
    <mergeCell ref="Z88:Z93"/>
    <mergeCell ref="AB88:AB93"/>
    <mergeCell ref="U81:U87"/>
    <mergeCell ref="V81:V87"/>
    <mergeCell ref="W81:W87"/>
    <mergeCell ref="X81:X87"/>
    <mergeCell ref="Y81:Y87"/>
    <mergeCell ref="Z81:Z87"/>
    <mergeCell ref="AB81:AB87"/>
    <mergeCell ref="AC81:AC87"/>
    <mergeCell ref="AD81:AD87"/>
    <mergeCell ref="AA81:AA87"/>
    <mergeCell ref="S81:S87"/>
    <mergeCell ref="T81:T87"/>
    <mergeCell ref="AI88:AI93"/>
    <mergeCell ref="AJ88:AJ93"/>
    <mergeCell ref="AE81:AE87"/>
    <mergeCell ref="AF81:AF87"/>
    <mergeCell ref="AG81:AG87"/>
    <mergeCell ref="AH81:AH87"/>
    <mergeCell ref="AI81:AI87"/>
    <mergeCell ref="AJ81:AJ87"/>
    <mergeCell ref="AH88:AH93"/>
    <mergeCell ref="AK81:AK87"/>
    <mergeCell ref="AK88:AK93"/>
    <mergeCell ref="AL88:AL93"/>
    <mergeCell ref="S94:S96"/>
    <mergeCell ref="T94:T96"/>
    <mergeCell ref="U94:U96"/>
    <mergeCell ref="V94:V96"/>
    <mergeCell ref="W94:W96"/>
    <mergeCell ref="X94:X96"/>
    <mergeCell ref="Y94:Y96"/>
    <mergeCell ref="Z94:Z96"/>
    <mergeCell ref="AB94:AB96"/>
    <mergeCell ref="AC94:AC96"/>
    <mergeCell ref="AD94:AD96"/>
    <mergeCell ref="AA94:AA96"/>
    <mergeCell ref="AE94:AE96"/>
    <mergeCell ref="AF94:AF96"/>
    <mergeCell ref="AG94:AG96"/>
    <mergeCell ref="AC88:AC93"/>
    <mergeCell ref="AD88:AD93"/>
    <mergeCell ref="AE88:AE93"/>
    <mergeCell ref="AF88:AF93"/>
    <mergeCell ref="AA88:AA93"/>
    <mergeCell ref="AG88:AG93"/>
    <mergeCell ref="AH94:AH96"/>
    <mergeCell ref="AI94:AI96"/>
    <mergeCell ref="AJ94:AJ96"/>
    <mergeCell ref="AK94:AK96"/>
    <mergeCell ref="AL94:AL96"/>
    <mergeCell ref="S97:S99"/>
    <mergeCell ref="T97:T99"/>
    <mergeCell ref="U97:U99"/>
    <mergeCell ref="V97:V99"/>
    <mergeCell ref="W97:W99"/>
    <mergeCell ref="X97:X99"/>
    <mergeCell ref="Y97:Y99"/>
    <mergeCell ref="Z97:Z99"/>
    <mergeCell ref="AB97:AB99"/>
    <mergeCell ref="AC97:AC99"/>
    <mergeCell ref="AD97:AD99"/>
    <mergeCell ref="AE97:AE99"/>
    <mergeCell ref="AL97:AL99"/>
    <mergeCell ref="S100:S103"/>
    <mergeCell ref="T100:T103"/>
    <mergeCell ref="U100:U103"/>
    <mergeCell ref="V100:V103"/>
    <mergeCell ref="W100:W103"/>
    <mergeCell ref="X100:X103"/>
    <mergeCell ref="Y100:Y103"/>
    <mergeCell ref="Z100:Z103"/>
    <mergeCell ref="AB100:AB103"/>
    <mergeCell ref="AJ100:AJ103"/>
    <mergeCell ref="AF97:AF99"/>
    <mergeCell ref="AA97:AA99"/>
    <mergeCell ref="AG97:AG99"/>
    <mergeCell ref="AH97:AH99"/>
    <mergeCell ref="AI97:AI99"/>
    <mergeCell ref="AJ97:AJ99"/>
    <mergeCell ref="AK97:AK99"/>
    <mergeCell ref="AK100:AK103"/>
    <mergeCell ref="AL100:AL103"/>
    <mergeCell ref="S104:S109"/>
    <mergeCell ref="T104:T109"/>
    <mergeCell ref="U104:U109"/>
    <mergeCell ref="V104:V109"/>
    <mergeCell ref="W104:W109"/>
    <mergeCell ref="X104:X109"/>
    <mergeCell ref="Y104:Y109"/>
    <mergeCell ref="Z104:Z109"/>
    <mergeCell ref="AB104:AB109"/>
    <mergeCell ref="AC104:AC109"/>
    <mergeCell ref="AD104:AD109"/>
    <mergeCell ref="AE104:AE109"/>
    <mergeCell ref="AF104:AF109"/>
    <mergeCell ref="AA104:AA109"/>
    <mergeCell ref="AG104:AG109"/>
    <mergeCell ref="AC100:AC103"/>
    <mergeCell ref="AD100:AD103"/>
    <mergeCell ref="AA100:AA103"/>
    <mergeCell ref="AE100:AE103"/>
    <mergeCell ref="AF100:AF103"/>
    <mergeCell ref="AG100:AG103"/>
    <mergeCell ref="AH100:AH103"/>
    <mergeCell ref="AI100:AI103"/>
    <mergeCell ref="AE110:AE116"/>
    <mergeCell ref="AH104:AH109"/>
    <mergeCell ref="AI104:AI109"/>
    <mergeCell ref="AJ104:AJ109"/>
    <mergeCell ref="AK104:AK109"/>
    <mergeCell ref="AL104:AL109"/>
    <mergeCell ref="S110:S116"/>
    <mergeCell ref="T110:T116"/>
    <mergeCell ref="U110:U116"/>
    <mergeCell ref="V110:V116"/>
    <mergeCell ref="W110:W116"/>
    <mergeCell ref="X110:X116"/>
    <mergeCell ref="Y110:Y116"/>
    <mergeCell ref="Z110:Z116"/>
    <mergeCell ref="AB110:AB116"/>
    <mergeCell ref="AC110:AC116"/>
    <mergeCell ref="AD110:AD116"/>
    <mergeCell ref="AA110:AA116"/>
    <mergeCell ref="AL120:AL122"/>
    <mergeCell ref="AK120:AK122"/>
    <mergeCell ref="AJ120:AJ122"/>
    <mergeCell ref="AI120:AI122"/>
    <mergeCell ref="AH120:AH122"/>
    <mergeCell ref="AG120:AG122"/>
    <mergeCell ref="AF110:AF116"/>
    <mergeCell ref="AG110:AG116"/>
    <mergeCell ref="AH110:AH116"/>
    <mergeCell ref="AI110:AI116"/>
    <mergeCell ref="AJ110:AJ116"/>
    <mergeCell ref="AK110:AK116"/>
    <mergeCell ref="AL110:AL116"/>
    <mergeCell ref="A34:A35"/>
    <mergeCell ref="A43:A44"/>
    <mergeCell ref="B43:B44"/>
    <mergeCell ref="C43:C44"/>
    <mergeCell ref="D43:D44"/>
    <mergeCell ref="E43:E44"/>
    <mergeCell ref="F43:F44"/>
    <mergeCell ref="O43:O44"/>
    <mergeCell ref="G29:G33"/>
    <mergeCell ref="O29:O33"/>
    <mergeCell ref="B34:B35"/>
    <mergeCell ref="C34:C35"/>
    <mergeCell ref="D34:D35"/>
    <mergeCell ref="E34:E35"/>
    <mergeCell ref="F34:F35"/>
    <mergeCell ref="O34:O35"/>
    <mergeCell ref="O36:O42"/>
    <mergeCell ref="G36:G42"/>
    <mergeCell ref="F36:F42"/>
    <mergeCell ref="E36:E42"/>
    <mergeCell ref="D36:D42"/>
    <mergeCell ref="C36:C42"/>
    <mergeCell ref="B36:B42"/>
    <mergeCell ref="F29:F33"/>
    <mergeCell ref="A45:A50"/>
    <mergeCell ref="B45:B50"/>
    <mergeCell ref="C45:C50"/>
    <mergeCell ref="D45:D50"/>
    <mergeCell ref="E45:E50"/>
    <mergeCell ref="F45:F50"/>
    <mergeCell ref="O45:O50"/>
    <mergeCell ref="G51:G57"/>
    <mergeCell ref="A36:A42"/>
    <mergeCell ref="A51:A57"/>
    <mergeCell ref="B51:B57"/>
    <mergeCell ref="C51:C57"/>
    <mergeCell ref="D51:D57"/>
    <mergeCell ref="E51:E57"/>
    <mergeCell ref="F51:F57"/>
    <mergeCell ref="O51:O57"/>
    <mergeCell ref="A58:A60"/>
    <mergeCell ref="B58:B60"/>
    <mergeCell ref="C58:C60"/>
    <mergeCell ref="D58:D60"/>
    <mergeCell ref="E58:E60"/>
    <mergeCell ref="F58:F60"/>
    <mergeCell ref="O58:O60"/>
    <mergeCell ref="A61:A66"/>
    <mergeCell ref="B61:B66"/>
    <mergeCell ref="C61:C66"/>
    <mergeCell ref="D61:D66"/>
    <mergeCell ref="E61:E66"/>
    <mergeCell ref="F61:F66"/>
    <mergeCell ref="G61:G66"/>
    <mergeCell ref="O61:O66"/>
    <mergeCell ref="A75:A80"/>
    <mergeCell ref="B75:B80"/>
    <mergeCell ref="C75:C80"/>
    <mergeCell ref="D75:D80"/>
    <mergeCell ref="E75:E80"/>
    <mergeCell ref="F75:F80"/>
    <mergeCell ref="G75:G80"/>
    <mergeCell ref="O75:O80"/>
    <mergeCell ref="A88:A93"/>
    <mergeCell ref="B88:B93"/>
    <mergeCell ref="C88:C93"/>
    <mergeCell ref="D88:D93"/>
    <mergeCell ref="E88:E93"/>
    <mergeCell ref="F88:F93"/>
    <mergeCell ref="O88:O93"/>
    <mergeCell ref="A81:A87"/>
    <mergeCell ref="B81:B87"/>
    <mergeCell ref="C81:C87"/>
    <mergeCell ref="D81:D87"/>
    <mergeCell ref="E81:E87"/>
    <mergeCell ref="F81:F87"/>
    <mergeCell ref="O81:O87"/>
    <mergeCell ref="O94:O96"/>
    <mergeCell ref="F94:F96"/>
    <mergeCell ref="G94:G96"/>
    <mergeCell ref="E94:E96"/>
    <mergeCell ref="D94:D96"/>
    <mergeCell ref="C94:C96"/>
    <mergeCell ref="B94:B96"/>
    <mergeCell ref="A94:A96"/>
    <mergeCell ref="O97:O99"/>
    <mergeCell ref="G97:G99"/>
    <mergeCell ref="F97:F99"/>
    <mergeCell ref="E97:E99"/>
    <mergeCell ref="D97:D99"/>
    <mergeCell ref="C97:C99"/>
    <mergeCell ref="B97:B99"/>
    <mergeCell ref="A97:A99"/>
    <mergeCell ref="O100:O103"/>
    <mergeCell ref="G100:G103"/>
    <mergeCell ref="F100:F103"/>
    <mergeCell ref="E100:E103"/>
    <mergeCell ref="D100:D103"/>
    <mergeCell ref="C100:C103"/>
    <mergeCell ref="B100:B103"/>
    <mergeCell ref="A100:A103"/>
    <mergeCell ref="O104:O109"/>
    <mergeCell ref="G104:G109"/>
    <mergeCell ref="F104:F109"/>
    <mergeCell ref="E104:E109"/>
    <mergeCell ref="D104:D109"/>
    <mergeCell ref="C104:C109"/>
    <mergeCell ref="B104:B109"/>
    <mergeCell ref="A104:A109"/>
    <mergeCell ref="A120:A122"/>
    <mergeCell ref="B120:B122"/>
    <mergeCell ref="C120:C122"/>
    <mergeCell ref="D120:D122"/>
    <mergeCell ref="E120:E122"/>
    <mergeCell ref="F120:F122"/>
    <mergeCell ref="G120:G122"/>
    <mergeCell ref="O120:O122"/>
    <mergeCell ref="O110:O116"/>
    <mergeCell ref="F110:F116"/>
    <mergeCell ref="E110:E116"/>
    <mergeCell ref="D110:D116"/>
    <mergeCell ref="C110:C116"/>
    <mergeCell ref="B110:B116"/>
    <mergeCell ref="A110:A116"/>
  </mergeCells>
  <printOptions horizontalCentered="1"/>
  <pageMargins left="0.11811023622047245" right="0" top="0.55118110236220474" bottom="0.55118110236220474" header="0.31496062992125984" footer="0.31496062992125984"/>
  <pageSetup paperSize="9" scale="57" fitToHeight="7" orientation="landscape" verticalDpi="0" r:id="rId1"/>
  <rowBreaks count="2" manualBreakCount="2">
    <brk id="33" max="36" man="1"/>
    <brk id="80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9"/>
  <sheetViews>
    <sheetView showGridLines="0" topLeftCell="A46" workbookViewId="0">
      <selection activeCell="A9" sqref="A9:B9"/>
    </sheetView>
  </sheetViews>
  <sheetFormatPr defaultRowHeight="12.75" x14ac:dyDescent="0.2"/>
  <cols>
    <col min="1" max="1" width="11.85546875" style="2" customWidth="1"/>
    <col min="2" max="2" width="9.140625" style="2"/>
    <col min="3" max="10" width="6.7109375" style="2" customWidth="1"/>
    <col min="11" max="12" width="9.140625" style="2"/>
    <col min="13" max="13" width="14.7109375" style="2" hidden="1" customWidth="1"/>
    <col min="14" max="14" width="13.140625" style="2" hidden="1" customWidth="1"/>
    <col min="15" max="15" width="16" style="2" hidden="1" customWidth="1"/>
    <col min="16" max="16" width="12.7109375" style="2" hidden="1" customWidth="1"/>
    <col min="17" max="17" width="15" style="2" hidden="1" customWidth="1"/>
    <col min="18" max="22" width="6.7109375" style="2" hidden="1" customWidth="1"/>
    <col min="23" max="24" width="0" style="2" hidden="1" customWidth="1"/>
    <col min="25" max="16384" width="9.140625" style="2"/>
  </cols>
  <sheetData>
    <row r="1" spans="1:24" x14ac:dyDescent="0.2">
      <c r="A1" s="260" t="str">
        <f>NazivSkole</f>
        <v>GIMNAZIJA BELI MANASTIR</v>
      </c>
      <c r="B1" s="261"/>
      <c r="C1" s="261"/>
      <c r="D1" s="261"/>
      <c r="E1" s="261"/>
    </row>
    <row r="2" spans="1:24" x14ac:dyDescent="0.2">
      <c r="A2" s="191" t="str">
        <f>GradMjesto</f>
        <v>Beli Manastir</v>
      </c>
      <c r="B2" s="238"/>
      <c r="C2" s="238"/>
      <c r="D2" s="238"/>
      <c r="E2" s="192"/>
    </row>
    <row r="4" spans="1:24" x14ac:dyDescent="0.2">
      <c r="A4" s="97" t="s">
        <v>227</v>
      </c>
      <c r="B4" s="97"/>
      <c r="C4" s="97"/>
      <c r="D4" s="97"/>
      <c r="E4" s="97"/>
      <c r="F4" s="97"/>
      <c r="G4" s="14"/>
      <c r="H4" s="14"/>
      <c r="I4" s="14"/>
      <c r="J4" s="14"/>
    </row>
    <row r="5" spans="1:24" ht="13.5" x14ac:dyDescent="0.25">
      <c r="L5" s="82"/>
      <c r="M5" s="82"/>
      <c r="N5" s="82"/>
      <c r="O5" s="82"/>
      <c r="P5" s="82"/>
      <c r="Q5" s="83"/>
      <c r="R5" s="83" t="s">
        <v>46</v>
      </c>
      <c r="S5" s="82" t="s">
        <v>153</v>
      </c>
      <c r="T5" s="82" t="s">
        <v>42</v>
      </c>
      <c r="U5" s="82" t="s">
        <v>43</v>
      </c>
      <c r="V5" s="82" t="s">
        <v>44</v>
      </c>
      <c r="W5" s="82" t="s">
        <v>45</v>
      </c>
      <c r="X5" s="83" t="s">
        <v>46</v>
      </c>
    </row>
    <row r="6" spans="1:24" ht="13.5" x14ac:dyDescent="0.2">
      <c r="A6" s="191" t="s">
        <v>228</v>
      </c>
      <c r="B6" s="192"/>
      <c r="C6" s="182" t="s">
        <v>95</v>
      </c>
      <c r="D6" s="183"/>
      <c r="E6" s="183"/>
      <c r="F6" s="184"/>
      <c r="L6" s="16"/>
      <c r="M6" s="16" t="str">
        <f>Zupanija</f>
        <v>Osječko-baranjska</v>
      </c>
      <c r="N6" s="16" t="str">
        <f>GradMjesto</f>
        <v>Beli Manastir</v>
      </c>
      <c r="O6" s="16" t="str">
        <f>Osnivac</f>
        <v>državna</v>
      </c>
      <c r="P6" s="16" t="str">
        <f>VrstaSkole</f>
        <v>gimnazija</v>
      </c>
      <c r="Q6" s="16" t="str">
        <f>SifraSkole</f>
        <v>14-001-501</v>
      </c>
      <c r="R6" s="2" t="str">
        <f t="shared" ref="R6:R18" si="0">SifraSkole</f>
        <v>14-001-501</v>
      </c>
      <c r="S6" s="12" t="str">
        <f t="shared" ref="S6:S32" si="1">NazivSkole</f>
        <v>GIMNAZIJA BELI MANASTIR</v>
      </c>
      <c r="T6" s="12" t="str">
        <f t="shared" ref="T6:T32" si="2">Zupanija</f>
        <v>Osječko-baranjska</v>
      </c>
      <c r="U6" s="12" t="str">
        <f t="shared" ref="U6:U32" si="3">GradMjesto</f>
        <v>Beli Manastir</v>
      </c>
      <c r="V6" s="12" t="str">
        <f t="shared" ref="V6:V32" si="4">Osnivac</f>
        <v>državna</v>
      </c>
      <c r="W6" s="12" t="str">
        <f t="shared" ref="W6:W32" si="5">VrstaSkole</f>
        <v>gimnazija</v>
      </c>
      <c r="X6" s="2" t="str">
        <f t="shared" ref="X6:X32" si="6">SifraSkole</f>
        <v>14-001-501</v>
      </c>
    </row>
    <row r="7" spans="1:24" ht="13.5" x14ac:dyDescent="0.2">
      <c r="A7" s="252" t="s">
        <v>229</v>
      </c>
      <c r="B7" s="253"/>
      <c r="C7" s="256" t="s">
        <v>230</v>
      </c>
      <c r="D7" s="257"/>
      <c r="E7" s="257"/>
      <c r="F7" s="257"/>
      <c r="G7" s="257"/>
      <c r="H7" s="257"/>
      <c r="I7" s="257"/>
      <c r="J7" s="257"/>
      <c r="L7" s="15"/>
      <c r="M7" s="12" t="str">
        <f t="shared" ref="M7:M18" si="7">NazivSkole</f>
        <v>GIMNAZIJA BELI MANASTIR</v>
      </c>
      <c r="N7" s="12" t="str">
        <f t="shared" ref="N7:N18" si="8">Zupanija</f>
        <v>Osječko-baranjska</v>
      </c>
      <c r="O7" s="12" t="str">
        <f t="shared" ref="O7:O18" si="9">GradMjesto</f>
        <v>Beli Manastir</v>
      </c>
      <c r="P7" s="12" t="str">
        <f t="shared" ref="P7:P18" si="10">Osnivac</f>
        <v>državna</v>
      </c>
      <c r="Q7" s="12" t="str">
        <f t="shared" ref="Q7:Q18" si="11">VrstaSkole</f>
        <v>gimnazija</v>
      </c>
      <c r="R7" s="2" t="str">
        <f t="shared" si="0"/>
        <v>14-001-501</v>
      </c>
      <c r="S7" s="12" t="str">
        <f t="shared" si="1"/>
        <v>GIMNAZIJA BELI MANASTIR</v>
      </c>
      <c r="T7" s="12" t="str">
        <f t="shared" si="2"/>
        <v>Osječko-baranjska</v>
      </c>
      <c r="U7" s="12" t="str">
        <f t="shared" si="3"/>
        <v>Beli Manastir</v>
      </c>
      <c r="V7" s="12" t="str">
        <f t="shared" si="4"/>
        <v>državna</v>
      </c>
      <c r="W7" s="12" t="str">
        <f t="shared" si="5"/>
        <v>gimnazija</v>
      </c>
      <c r="X7" s="2" t="str">
        <f t="shared" si="6"/>
        <v>14-001-501</v>
      </c>
    </row>
    <row r="8" spans="1:24" ht="13.5" x14ac:dyDescent="0.2">
      <c r="A8" s="254"/>
      <c r="B8" s="255"/>
      <c r="C8" s="258" t="s">
        <v>231</v>
      </c>
      <c r="D8" s="259"/>
      <c r="E8" s="258" t="s">
        <v>232</v>
      </c>
      <c r="F8" s="259"/>
      <c r="G8" s="258" t="s">
        <v>233</v>
      </c>
      <c r="H8" s="259"/>
      <c r="I8" s="258" t="s">
        <v>234</v>
      </c>
      <c r="J8" s="259"/>
      <c r="L8" s="16"/>
      <c r="M8" s="12" t="str">
        <f t="shared" si="7"/>
        <v>GIMNAZIJA BELI MANASTIR</v>
      </c>
      <c r="N8" s="12" t="str">
        <f t="shared" si="8"/>
        <v>Osječko-baranjska</v>
      </c>
      <c r="O8" s="12" t="str">
        <f t="shared" si="9"/>
        <v>Beli Manastir</v>
      </c>
      <c r="P8" s="12" t="str">
        <f t="shared" si="10"/>
        <v>državna</v>
      </c>
      <c r="Q8" s="12" t="str">
        <f t="shared" si="11"/>
        <v>gimnazija</v>
      </c>
      <c r="R8" s="2" t="str">
        <f t="shared" si="0"/>
        <v>14-001-501</v>
      </c>
      <c r="S8" s="12" t="str">
        <f t="shared" si="1"/>
        <v>GIMNAZIJA BELI MANASTIR</v>
      </c>
      <c r="T8" s="12" t="str">
        <f t="shared" si="2"/>
        <v>Osječko-baranjska</v>
      </c>
      <c r="U8" s="12" t="str">
        <f t="shared" si="3"/>
        <v>Beli Manastir</v>
      </c>
      <c r="V8" s="12" t="str">
        <f t="shared" si="4"/>
        <v>državna</v>
      </c>
      <c r="W8" s="12" t="str">
        <f t="shared" si="5"/>
        <v>gimnazija</v>
      </c>
      <c r="X8" s="2" t="str">
        <f t="shared" si="6"/>
        <v>14-001-501</v>
      </c>
    </row>
    <row r="9" spans="1:24" ht="13.5" x14ac:dyDescent="0.2">
      <c r="A9" s="179"/>
      <c r="B9" s="181"/>
      <c r="C9" s="98"/>
      <c r="D9" s="98"/>
      <c r="E9" s="98"/>
      <c r="F9" s="98"/>
      <c r="G9" s="99"/>
      <c r="H9" s="99"/>
      <c r="I9" s="99"/>
      <c r="J9" s="99"/>
      <c r="L9" s="16"/>
      <c r="M9" s="12" t="str">
        <f t="shared" si="7"/>
        <v>GIMNAZIJA BELI MANASTIR</v>
      </c>
      <c r="N9" s="12" t="str">
        <f t="shared" si="8"/>
        <v>Osječko-baranjska</v>
      </c>
      <c r="O9" s="12" t="str">
        <f t="shared" si="9"/>
        <v>Beli Manastir</v>
      </c>
      <c r="P9" s="12" t="str">
        <f t="shared" si="10"/>
        <v>državna</v>
      </c>
      <c r="Q9" s="12" t="str">
        <f t="shared" si="11"/>
        <v>gimnazija</v>
      </c>
      <c r="R9" s="2" t="str">
        <f t="shared" si="0"/>
        <v>14-001-501</v>
      </c>
      <c r="S9" s="12" t="str">
        <f t="shared" si="1"/>
        <v>GIMNAZIJA BELI MANASTIR</v>
      </c>
      <c r="T9" s="12" t="str">
        <f t="shared" si="2"/>
        <v>Osječko-baranjska</v>
      </c>
      <c r="U9" s="12" t="str">
        <f t="shared" si="3"/>
        <v>Beli Manastir</v>
      </c>
      <c r="V9" s="12" t="str">
        <f t="shared" si="4"/>
        <v>državna</v>
      </c>
      <c r="W9" s="12" t="str">
        <f t="shared" si="5"/>
        <v>gimnazija</v>
      </c>
      <c r="X9" s="2" t="str">
        <f t="shared" si="6"/>
        <v>14-001-501</v>
      </c>
    </row>
    <row r="10" spans="1:24" ht="13.5" x14ac:dyDescent="0.2">
      <c r="A10" s="179"/>
      <c r="B10" s="181"/>
      <c r="C10" s="98"/>
      <c r="D10" s="98"/>
      <c r="E10" s="98"/>
      <c r="F10" s="98"/>
      <c r="G10" s="99"/>
      <c r="H10" s="99"/>
      <c r="I10" s="99"/>
      <c r="J10" s="99"/>
      <c r="L10" s="16"/>
      <c r="M10" s="12" t="str">
        <f t="shared" si="7"/>
        <v>GIMNAZIJA BELI MANASTIR</v>
      </c>
      <c r="N10" s="12" t="str">
        <f t="shared" si="8"/>
        <v>Osječko-baranjska</v>
      </c>
      <c r="O10" s="12" t="str">
        <f t="shared" si="9"/>
        <v>Beli Manastir</v>
      </c>
      <c r="P10" s="12" t="str">
        <f t="shared" si="10"/>
        <v>državna</v>
      </c>
      <c r="Q10" s="12" t="str">
        <f t="shared" si="11"/>
        <v>gimnazija</v>
      </c>
      <c r="R10" s="2" t="str">
        <f t="shared" si="0"/>
        <v>14-001-501</v>
      </c>
      <c r="S10" s="12" t="str">
        <f t="shared" si="1"/>
        <v>GIMNAZIJA BELI MANASTIR</v>
      </c>
      <c r="T10" s="12" t="str">
        <f t="shared" si="2"/>
        <v>Osječko-baranjska</v>
      </c>
      <c r="U10" s="12" t="str">
        <f t="shared" si="3"/>
        <v>Beli Manastir</v>
      </c>
      <c r="V10" s="12" t="str">
        <f t="shared" si="4"/>
        <v>državna</v>
      </c>
      <c r="W10" s="12" t="str">
        <f t="shared" si="5"/>
        <v>gimnazija</v>
      </c>
      <c r="X10" s="2" t="str">
        <f t="shared" si="6"/>
        <v>14-001-501</v>
      </c>
    </row>
    <row r="11" spans="1:24" ht="13.5" x14ac:dyDescent="0.2">
      <c r="A11" s="179"/>
      <c r="B11" s="181"/>
      <c r="C11" s="98"/>
      <c r="D11" s="98"/>
      <c r="E11" s="98"/>
      <c r="F11" s="98"/>
      <c r="G11" s="99"/>
      <c r="H11" s="99"/>
      <c r="I11" s="99"/>
      <c r="J11" s="99"/>
      <c r="L11" s="16"/>
      <c r="M11" s="12" t="str">
        <f t="shared" si="7"/>
        <v>GIMNAZIJA BELI MANASTIR</v>
      </c>
      <c r="N11" s="12" t="str">
        <f t="shared" si="8"/>
        <v>Osječko-baranjska</v>
      </c>
      <c r="O11" s="12" t="str">
        <f t="shared" si="9"/>
        <v>Beli Manastir</v>
      </c>
      <c r="P11" s="12" t="str">
        <f t="shared" si="10"/>
        <v>državna</v>
      </c>
      <c r="Q11" s="12" t="str">
        <f t="shared" si="11"/>
        <v>gimnazija</v>
      </c>
      <c r="R11" s="2" t="str">
        <f t="shared" si="0"/>
        <v>14-001-501</v>
      </c>
      <c r="S11" s="12" t="str">
        <f t="shared" si="1"/>
        <v>GIMNAZIJA BELI MANASTIR</v>
      </c>
      <c r="T11" s="12" t="str">
        <f t="shared" si="2"/>
        <v>Osječko-baranjska</v>
      </c>
      <c r="U11" s="12" t="str">
        <f t="shared" si="3"/>
        <v>Beli Manastir</v>
      </c>
      <c r="V11" s="12" t="str">
        <f t="shared" si="4"/>
        <v>državna</v>
      </c>
      <c r="W11" s="12" t="str">
        <f t="shared" si="5"/>
        <v>gimnazija</v>
      </c>
      <c r="X11" s="2" t="str">
        <f t="shared" si="6"/>
        <v>14-001-501</v>
      </c>
    </row>
    <row r="12" spans="1:24" ht="13.5" x14ac:dyDescent="0.2">
      <c r="A12" s="179"/>
      <c r="B12" s="181"/>
      <c r="C12" s="98"/>
      <c r="D12" s="98"/>
      <c r="E12" s="98"/>
      <c r="F12" s="98"/>
      <c r="G12" s="99"/>
      <c r="H12" s="99"/>
      <c r="I12" s="99"/>
      <c r="J12" s="99"/>
      <c r="L12" s="16"/>
      <c r="M12" s="12" t="str">
        <f t="shared" si="7"/>
        <v>GIMNAZIJA BELI MANASTIR</v>
      </c>
      <c r="N12" s="12" t="str">
        <f t="shared" si="8"/>
        <v>Osječko-baranjska</v>
      </c>
      <c r="O12" s="12" t="str">
        <f t="shared" si="9"/>
        <v>Beli Manastir</v>
      </c>
      <c r="P12" s="12" t="str">
        <f t="shared" si="10"/>
        <v>državna</v>
      </c>
      <c r="Q12" s="12" t="str">
        <f t="shared" si="11"/>
        <v>gimnazija</v>
      </c>
      <c r="R12" s="2" t="str">
        <f t="shared" si="0"/>
        <v>14-001-501</v>
      </c>
      <c r="S12" s="12" t="str">
        <f t="shared" si="1"/>
        <v>GIMNAZIJA BELI MANASTIR</v>
      </c>
      <c r="T12" s="12" t="str">
        <f t="shared" si="2"/>
        <v>Osječko-baranjska</v>
      </c>
      <c r="U12" s="12" t="str">
        <f t="shared" si="3"/>
        <v>Beli Manastir</v>
      </c>
      <c r="V12" s="12" t="str">
        <f t="shared" si="4"/>
        <v>državna</v>
      </c>
      <c r="W12" s="12" t="str">
        <f t="shared" si="5"/>
        <v>gimnazija</v>
      </c>
      <c r="X12" s="2" t="str">
        <f t="shared" si="6"/>
        <v>14-001-501</v>
      </c>
    </row>
    <row r="13" spans="1:24" ht="13.5" x14ac:dyDescent="0.2">
      <c r="A13" s="179"/>
      <c r="B13" s="181"/>
      <c r="C13" s="98"/>
      <c r="D13" s="98"/>
      <c r="E13" s="98"/>
      <c r="F13" s="98"/>
      <c r="G13" s="99"/>
      <c r="H13" s="99"/>
      <c r="I13" s="99"/>
      <c r="J13" s="99"/>
      <c r="L13" s="16"/>
      <c r="M13" s="12" t="str">
        <f t="shared" si="7"/>
        <v>GIMNAZIJA BELI MANASTIR</v>
      </c>
      <c r="N13" s="12" t="str">
        <f t="shared" si="8"/>
        <v>Osječko-baranjska</v>
      </c>
      <c r="O13" s="12" t="str">
        <f t="shared" si="9"/>
        <v>Beli Manastir</v>
      </c>
      <c r="P13" s="12" t="str">
        <f t="shared" si="10"/>
        <v>državna</v>
      </c>
      <c r="Q13" s="12" t="str">
        <f t="shared" si="11"/>
        <v>gimnazija</v>
      </c>
      <c r="R13" s="2" t="str">
        <f t="shared" si="0"/>
        <v>14-001-501</v>
      </c>
      <c r="S13" s="12" t="str">
        <f t="shared" si="1"/>
        <v>GIMNAZIJA BELI MANASTIR</v>
      </c>
      <c r="T13" s="12" t="str">
        <f t="shared" si="2"/>
        <v>Osječko-baranjska</v>
      </c>
      <c r="U13" s="12" t="str">
        <f t="shared" si="3"/>
        <v>Beli Manastir</v>
      </c>
      <c r="V13" s="12" t="str">
        <f t="shared" si="4"/>
        <v>državna</v>
      </c>
      <c r="W13" s="12" t="str">
        <f t="shared" si="5"/>
        <v>gimnazija</v>
      </c>
      <c r="X13" s="2" t="str">
        <f t="shared" si="6"/>
        <v>14-001-501</v>
      </c>
    </row>
    <row r="14" spans="1:24" ht="13.5" x14ac:dyDescent="0.2">
      <c r="A14" s="179"/>
      <c r="B14" s="181"/>
      <c r="C14" s="98"/>
      <c r="D14" s="98"/>
      <c r="E14" s="98"/>
      <c r="F14" s="98"/>
      <c r="G14" s="99"/>
      <c r="H14" s="99"/>
      <c r="I14" s="99"/>
      <c r="J14" s="99"/>
      <c r="L14" s="16"/>
      <c r="M14" s="12" t="str">
        <f t="shared" si="7"/>
        <v>GIMNAZIJA BELI MANASTIR</v>
      </c>
      <c r="N14" s="12" t="str">
        <f t="shared" si="8"/>
        <v>Osječko-baranjska</v>
      </c>
      <c r="O14" s="12" t="str">
        <f t="shared" si="9"/>
        <v>Beli Manastir</v>
      </c>
      <c r="P14" s="12" t="str">
        <f t="shared" si="10"/>
        <v>državna</v>
      </c>
      <c r="Q14" s="12" t="str">
        <f t="shared" si="11"/>
        <v>gimnazija</v>
      </c>
      <c r="R14" s="2" t="str">
        <f t="shared" si="0"/>
        <v>14-001-501</v>
      </c>
      <c r="S14" s="12" t="str">
        <f t="shared" si="1"/>
        <v>GIMNAZIJA BELI MANASTIR</v>
      </c>
      <c r="T14" s="12" t="str">
        <f t="shared" si="2"/>
        <v>Osječko-baranjska</v>
      </c>
      <c r="U14" s="12" t="str">
        <f t="shared" si="3"/>
        <v>Beli Manastir</v>
      </c>
      <c r="V14" s="12" t="str">
        <f t="shared" si="4"/>
        <v>državna</v>
      </c>
      <c r="W14" s="12" t="str">
        <f t="shared" si="5"/>
        <v>gimnazija</v>
      </c>
      <c r="X14" s="2" t="str">
        <f t="shared" si="6"/>
        <v>14-001-501</v>
      </c>
    </row>
    <row r="15" spans="1:24" ht="13.5" x14ac:dyDescent="0.2">
      <c r="A15" s="179"/>
      <c r="B15" s="181"/>
      <c r="C15" s="98"/>
      <c r="D15" s="98"/>
      <c r="E15" s="98"/>
      <c r="F15" s="98"/>
      <c r="G15" s="99"/>
      <c r="H15" s="99"/>
      <c r="I15" s="99"/>
      <c r="J15" s="99"/>
      <c r="L15" s="16"/>
      <c r="M15" s="12" t="str">
        <f t="shared" si="7"/>
        <v>GIMNAZIJA BELI MANASTIR</v>
      </c>
      <c r="N15" s="12" t="str">
        <f t="shared" si="8"/>
        <v>Osječko-baranjska</v>
      </c>
      <c r="O15" s="12" t="str">
        <f t="shared" si="9"/>
        <v>Beli Manastir</v>
      </c>
      <c r="P15" s="12" t="str">
        <f t="shared" si="10"/>
        <v>državna</v>
      </c>
      <c r="Q15" s="12" t="str">
        <f t="shared" si="11"/>
        <v>gimnazija</v>
      </c>
      <c r="R15" s="2" t="str">
        <f t="shared" si="0"/>
        <v>14-001-501</v>
      </c>
      <c r="S15" s="12" t="str">
        <f t="shared" si="1"/>
        <v>GIMNAZIJA BELI MANASTIR</v>
      </c>
      <c r="T15" s="12" t="str">
        <f t="shared" si="2"/>
        <v>Osječko-baranjska</v>
      </c>
      <c r="U15" s="12" t="str">
        <f t="shared" si="3"/>
        <v>Beli Manastir</v>
      </c>
      <c r="V15" s="12" t="str">
        <f t="shared" si="4"/>
        <v>državna</v>
      </c>
      <c r="W15" s="12" t="str">
        <f t="shared" si="5"/>
        <v>gimnazija</v>
      </c>
      <c r="X15" s="2" t="str">
        <f t="shared" si="6"/>
        <v>14-001-501</v>
      </c>
    </row>
    <row r="16" spans="1:24" ht="13.5" x14ac:dyDescent="0.2">
      <c r="A16" s="179"/>
      <c r="B16" s="181"/>
      <c r="C16" s="98"/>
      <c r="D16" s="98"/>
      <c r="E16" s="98"/>
      <c r="F16" s="98"/>
      <c r="G16" s="99"/>
      <c r="H16" s="99"/>
      <c r="I16" s="99"/>
      <c r="J16" s="99"/>
      <c r="L16" s="16"/>
      <c r="M16" s="12" t="str">
        <f t="shared" si="7"/>
        <v>GIMNAZIJA BELI MANASTIR</v>
      </c>
      <c r="N16" s="12" t="str">
        <f t="shared" si="8"/>
        <v>Osječko-baranjska</v>
      </c>
      <c r="O16" s="12" t="str">
        <f t="shared" si="9"/>
        <v>Beli Manastir</v>
      </c>
      <c r="P16" s="12" t="str">
        <f t="shared" si="10"/>
        <v>državna</v>
      </c>
      <c r="Q16" s="12" t="str">
        <f t="shared" si="11"/>
        <v>gimnazija</v>
      </c>
      <c r="R16" s="2" t="str">
        <f t="shared" si="0"/>
        <v>14-001-501</v>
      </c>
      <c r="S16" s="12" t="str">
        <f t="shared" si="1"/>
        <v>GIMNAZIJA BELI MANASTIR</v>
      </c>
      <c r="T16" s="12" t="str">
        <f t="shared" si="2"/>
        <v>Osječko-baranjska</v>
      </c>
      <c r="U16" s="12" t="str">
        <f t="shared" si="3"/>
        <v>Beli Manastir</v>
      </c>
      <c r="V16" s="12" t="str">
        <f t="shared" si="4"/>
        <v>državna</v>
      </c>
      <c r="W16" s="12" t="str">
        <f t="shared" si="5"/>
        <v>gimnazija</v>
      </c>
      <c r="X16" s="2" t="str">
        <f t="shared" si="6"/>
        <v>14-001-501</v>
      </c>
    </row>
    <row r="17" spans="1:24" ht="13.5" x14ac:dyDescent="0.2">
      <c r="A17" s="179"/>
      <c r="B17" s="181"/>
      <c r="C17" s="98"/>
      <c r="D17" s="98"/>
      <c r="E17" s="98"/>
      <c r="F17" s="98"/>
      <c r="G17" s="99"/>
      <c r="H17" s="99"/>
      <c r="I17" s="99"/>
      <c r="J17" s="99"/>
      <c r="L17" s="16"/>
      <c r="M17" s="12" t="str">
        <f t="shared" si="7"/>
        <v>GIMNAZIJA BELI MANASTIR</v>
      </c>
      <c r="N17" s="12" t="str">
        <f t="shared" si="8"/>
        <v>Osječko-baranjska</v>
      </c>
      <c r="O17" s="12" t="str">
        <f t="shared" si="9"/>
        <v>Beli Manastir</v>
      </c>
      <c r="P17" s="12" t="str">
        <f t="shared" si="10"/>
        <v>državna</v>
      </c>
      <c r="Q17" s="12" t="str">
        <f t="shared" si="11"/>
        <v>gimnazija</v>
      </c>
      <c r="R17" s="2" t="str">
        <f t="shared" si="0"/>
        <v>14-001-501</v>
      </c>
      <c r="S17" s="12" t="str">
        <f t="shared" si="1"/>
        <v>GIMNAZIJA BELI MANASTIR</v>
      </c>
      <c r="T17" s="12" t="str">
        <f t="shared" si="2"/>
        <v>Osječko-baranjska</v>
      </c>
      <c r="U17" s="12" t="str">
        <f t="shared" si="3"/>
        <v>Beli Manastir</v>
      </c>
      <c r="V17" s="12" t="str">
        <f t="shared" si="4"/>
        <v>državna</v>
      </c>
      <c r="W17" s="12" t="str">
        <f t="shared" si="5"/>
        <v>gimnazija</v>
      </c>
      <c r="X17" s="2" t="str">
        <f t="shared" si="6"/>
        <v>14-001-501</v>
      </c>
    </row>
    <row r="18" spans="1:24" ht="13.5" x14ac:dyDescent="0.2">
      <c r="A18" s="179"/>
      <c r="B18" s="181"/>
      <c r="C18" s="98"/>
      <c r="D18" s="98"/>
      <c r="E18" s="98"/>
      <c r="F18" s="98"/>
      <c r="G18" s="99"/>
      <c r="H18" s="99"/>
      <c r="I18" s="99"/>
      <c r="J18" s="99"/>
      <c r="L18" s="16"/>
      <c r="M18" s="12" t="str">
        <f t="shared" si="7"/>
        <v>GIMNAZIJA BELI MANASTIR</v>
      </c>
      <c r="N18" s="12" t="str">
        <f t="shared" si="8"/>
        <v>Osječko-baranjska</v>
      </c>
      <c r="O18" s="12" t="str">
        <f t="shared" si="9"/>
        <v>Beli Manastir</v>
      </c>
      <c r="P18" s="12" t="str">
        <f t="shared" si="10"/>
        <v>državna</v>
      </c>
      <c r="Q18" s="12" t="str">
        <f t="shared" si="11"/>
        <v>gimnazija</v>
      </c>
      <c r="R18" s="2" t="str">
        <f t="shared" si="0"/>
        <v>14-001-501</v>
      </c>
      <c r="S18" s="12" t="str">
        <f t="shared" si="1"/>
        <v>GIMNAZIJA BELI MANASTIR</v>
      </c>
      <c r="T18" s="12" t="str">
        <f t="shared" si="2"/>
        <v>Osječko-baranjska</v>
      </c>
      <c r="U18" s="12" t="str">
        <f t="shared" si="3"/>
        <v>Beli Manastir</v>
      </c>
      <c r="V18" s="12" t="str">
        <f t="shared" si="4"/>
        <v>državna</v>
      </c>
      <c r="W18" s="12" t="str">
        <f t="shared" si="5"/>
        <v>gimnazija</v>
      </c>
      <c r="X18" s="2" t="str">
        <f t="shared" si="6"/>
        <v>14-001-501</v>
      </c>
    </row>
    <row r="19" spans="1:24" ht="13.5" x14ac:dyDescent="0.25">
      <c r="S19" s="82" t="s">
        <v>153</v>
      </c>
      <c r="T19" s="82" t="s">
        <v>42</v>
      </c>
      <c r="U19" s="82" t="s">
        <v>43</v>
      </c>
      <c r="V19" s="82" t="s">
        <v>44</v>
      </c>
      <c r="W19" s="82" t="s">
        <v>45</v>
      </c>
      <c r="X19" s="83" t="s">
        <v>46</v>
      </c>
    </row>
    <row r="20" spans="1:24" ht="13.5" x14ac:dyDescent="0.2">
      <c r="A20" s="191" t="s">
        <v>228</v>
      </c>
      <c r="B20" s="192"/>
      <c r="C20" s="182" t="s">
        <v>95</v>
      </c>
      <c r="D20" s="183"/>
      <c r="E20" s="183"/>
      <c r="F20" s="184"/>
      <c r="M20" s="12" t="str">
        <f t="shared" ref="M20:M32" si="12">NazivSkole</f>
        <v>GIMNAZIJA BELI MANASTIR</v>
      </c>
      <c r="N20" s="12" t="str">
        <f t="shared" ref="N20:N32" si="13">Zupanija</f>
        <v>Osječko-baranjska</v>
      </c>
      <c r="O20" s="12" t="str">
        <f t="shared" ref="O20:O32" si="14">GradMjesto</f>
        <v>Beli Manastir</v>
      </c>
      <c r="P20" s="12" t="str">
        <f t="shared" ref="P20:P32" si="15">Osnivac</f>
        <v>državna</v>
      </c>
      <c r="Q20" s="12" t="str">
        <f t="shared" ref="Q20:Q32" si="16">VrstaSkole</f>
        <v>gimnazija</v>
      </c>
      <c r="R20" s="2" t="str">
        <f t="shared" ref="R20:R32" si="17">SifraSkole</f>
        <v>14-001-501</v>
      </c>
      <c r="S20" s="12" t="str">
        <f t="shared" si="1"/>
        <v>GIMNAZIJA BELI MANASTIR</v>
      </c>
      <c r="T20" s="12" t="str">
        <f t="shared" si="2"/>
        <v>Osječko-baranjska</v>
      </c>
      <c r="U20" s="12" t="str">
        <f t="shared" si="3"/>
        <v>Beli Manastir</v>
      </c>
      <c r="V20" s="12" t="str">
        <f t="shared" si="4"/>
        <v>državna</v>
      </c>
      <c r="W20" s="12" t="str">
        <f t="shared" si="5"/>
        <v>gimnazija</v>
      </c>
      <c r="X20" s="2" t="str">
        <f t="shared" si="6"/>
        <v>14-001-501</v>
      </c>
    </row>
    <row r="21" spans="1:24" ht="13.5" x14ac:dyDescent="0.2">
      <c r="A21" s="252" t="s">
        <v>229</v>
      </c>
      <c r="B21" s="253"/>
      <c r="C21" s="256" t="s">
        <v>230</v>
      </c>
      <c r="D21" s="257"/>
      <c r="E21" s="257"/>
      <c r="F21" s="257"/>
      <c r="G21" s="257"/>
      <c r="H21" s="257"/>
      <c r="I21" s="257"/>
      <c r="J21" s="257"/>
      <c r="L21" s="15"/>
      <c r="M21" s="12" t="str">
        <f t="shared" si="12"/>
        <v>GIMNAZIJA BELI MANASTIR</v>
      </c>
      <c r="N21" s="12" t="str">
        <f t="shared" si="13"/>
        <v>Osječko-baranjska</v>
      </c>
      <c r="O21" s="12" t="str">
        <f t="shared" si="14"/>
        <v>Beli Manastir</v>
      </c>
      <c r="P21" s="12" t="str">
        <f t="shared" si="15"/>
        <v>državna</v>
      </c>
      <c r="Q21" s="12" t="str">
        <f t="shared" si="16"/>
        <v>gimnazija</v>
      </c>
      <c r="R21" s="2" t="str">
        <f t="shared" si="17"/>
        <v>14-001-501</v>
      </c>
      <c r="S21" s="12" t="str">
        <f t="shared" si="1"/>
        <v>GIMNAZIJA BELI MANASTIR</v>
      </c>
      <c r="T21" s="12" t="str">
        <f t="shared" si="2"/>
        <v>Osječko-baranjska</v>
      </c>
      <c r="U21" s="12" t="str">
        <f t="shared" si="3"/>
        <v>Beli Manastir</v>
      </c>
      <c r="V21" s="12" t="str">
        <f t="shared" si="4"/>
        <v>državna</v>
      </c>
      <c r="W21" s="12" t="str">
        <f t="shared" si="5"/>
        <v>gimnazija</v>
      </c>
      <c r="X21" s="2" t="str">
        <f t="shared" si="6"/>
        <v>14-001-501</v>
      </c>
    </row>
    <row r="22" spans="1:24" ht="13.5" x14ac:dyDescent="0.2">
      <c r="A22" s="254"/>
      <c r="B22" s="255"/>
      <c r="C22" s="258" t="s">
        <v>231</v>
      </c>
      <c r="D22" s="259"/>
      <c r="E22" s="258" t="s">
        <v>232</v>
      </c>
      <c r="F22" s="259"/>
      <c r="G22" s="258" t="s">
        <v>233</v>
      </c>
      <c r="H22" s="259"/>
      <c r="I22" s="258" t="s">
        <v>234</v>
      </c>
      <c r="J22" s="259"/>
      <c r="L22" s="16"/>
      <c r="M22" s="12" t="str">
        <f t="shared" si="12"/>
        <v>GIMNAZIJA BELI MANASTIR</v>
      </c>
      <c r="N22" s="12" t="str">
        <f t="shared" si="13"/>
        <v>Osječko-baranjska</v>
      </c>
      <c r="O22" s="12" t="str">
        <f t="shared" si="14"/>
        <v>Beli Manastir</v>
      </c>
      <c r="P22" s="12" t="str">
        <f t="shared" si="15"/>
        <v>državna</v>
      </c>
      <c r="Q22" s="12" t="str">
        <f t="shared" si="16"/>
        <v>gimnazija</v>
      </c>
      <c r="R22" s="2" t="str">
        <f t="shared" si="17"/>
        <v>14-001-501</v>
      </c>
      <c r="S22" s="12" t="str">
        <f t="shared" si="1"/>
        <v>GIMNAZIJA BELI MANASTIR</v>
      </c>
      <c r="T22" s="12" t="str">
        <f t="shared" si="2"/>
        <v>Osječko-baranjska</v>
      </c>
      <c r="U22" s="12" t="str">
        <f t="shared" si="3"/>
        <v>Beli Manastir</v>
      </c>
      <c r="V22" s="12" t="str">
        <f t="shared" si="4"/>
        <v>državna</v>
      </c>
      <c r="W22" s="12" t="str">
        <f t="shared" si="5"/>
        <v>gimnazija</v>
      </c>
      <c r="X22" s="2" t="str">
        <f t="shared" si="6"/>
        <v>14-001-501</v>
      </c>
    </row>
    <row r="23" spans="1:24" ht="13.5" x14ac:dyDescent="0.2">
      <c r="A23" s="179"/>
      <c r="B23" s="181"/>
      <c r="C23" s="98"/>
      <c r="D23" s="98"/>
      <c r="E23" s="98"/>
      <c r="F23" s="98"/>
      <c r="G23" s="99"/>
      <c r="H23" s="99"/>
      <c r="I23" s="99"/>
      <c r="J23" s="99"/>
      <c r="L23" s="16"/>
      <c r="M23" s="12" t="str">
        <f t="shared" si="12"/>
        <v>GIMNAZIJA BELI MANASTIR</v>
      </c>
      <c r="N23" s="12" t="str">
        <f t="shared" si="13"/>
        <v>Osječko-baranjska</v>
      </c>
      <c r="O23" s="12" t="str">
        <f t="shared" si="14"/>
        <v>Beli Manastir</v>
      </c>
      <c r="P23" s="12" t="str">
        <f t="shared" si="15"/>
        <v>državna</v>
      </c>
      <c r="Q23" s="12" t="str">
        <f t="shared" si="16"/>
        <v>gimnazija</v>
      </c>
      <c r="R23" s="2" t="str">
        <f t="shared" si="17"/>
        <v>14-001-501</v>
      </c>
      <c r="S23" s="12" t="str">
        <f t="shared" si="1"/>
        <v>GIMNAZIJA BELI MANASTIR</v>
      </c>
      <c r="T23" s="12" t="str">
        <f t="shared" si="2"/>
        <v>Osječko-baranjska</v>
      </c>
      <c r="U23" s="12" t="str">
        <f t="shared" si="3"/>
        <v>Beli Manastir</v>
      </c>
      <c r="V23" s="12" t="str">
        <f t="shared" si="4"/>
        <v>državna</v>
      </c>
      <c r="W23" s="12" t="str">
        <f t="shared" si="5"/>
        <v>gimnazija</v>
      </c>
      <c r="X23" s="2" t="str">
        <f t="shared" si="6"/>
        <v>14-001-501</v>
      </c>
    </row>
    <row r="24" spans="1:24" ht="13.5" x14ac:dyDescent="0.2">
      <c r="A24" s="179"/>
      <c r="B24" s="181"/>
      <c r="C24" s="98"/>
      <c r="D24" s="98"/>
      <c r="E24" s="98"/>
      <c r="F24" s="98"/>
      <c r="G24" s="99"/>
      <c r="H24" s="99"/>
      <c r="I24" s="99"/>
      <c r="J24" s="99"/>
      <c r="L24" s="16"/>
      <c r="M24" s="12" t="str">
        <f t="shared" si="12"/>
        <v>GIMNAZIJA BELI MANASTIR</v>
      </c>
      <c r="N24" s="12" t="str">
        <f t="shared" si="13"/>
        <v>Osječko-baranjska</v>
      </c>
      <c r="O24" s="12" t="str">
        <f t="shared" si="14"/>
        <v>Beli Manastir</v>
      </c>
      <c r="P24" s="12" t="str">
        <f t="shared" si="15"/>
        <v>državna</v>
      </c>
      <c r="Q24" s="12" t="str">
        <f t="shared" si="16"/>
        <v>gimnazija</v>
      </c>
      <c r="R24" s="2" t="str">
        <f t="shared" si="17"/>
        <v>14-001-501</v>
      </c>
      <c r="S24" s="12" t="str">
        <f t="shared" si="1"/>
        <v>GIMNAZIJA BELI MANASTIR</v>
      </c>
      <c r="T24" s="12" t="str">
        <f t="shared" si="2"/>
        <v>Osječko-baranjska</v>
      </c>
      <c r="U24" s="12" t="str">
        <f t="shared" si="3"/>
        <v>Beli Manastir</v>
      </c>
      <c r="V24" s="12" t="str">
        <f t="shared" si="4"/>
        <v>državna</v>
      </c>
      <c r="W24" s="12" t="str">
        <f t="shared" si="5"/>
        <v>gimnazija</v>
      </c>
      <c r="X24" s="2" t="str">
        <f t="shared" si="6"/>
        <v>14-001-501</v>
      </c>
    </row>
    <row r="25" spans="1:24" ht="13.5" x14ac:dyDescent="0.2">
      <c r="A25" s="179"/>
      <c r="B25" s="181"/>
      <c r="C25" s="98"/>
      <c r="D25" s="98"/>
      <c r="E25" s="98"/>
      <c r="F25" s="98"/>
      <c r="G25" s="99"/>
      <c r="H25" s="99"/>
      <c r="I25" s="99"/>
      <c r="J25" s="99"/>
      <c r="L25" s="16"/>
      <c r="M25" s="12" t="str">
        <f t="shared" si="12"/>
        <v>GIMNAZIJA BELI MANASTIR</v>
      </c>
      <c r="N25" s="12" t="str">
        <f t="shared" si="13"/>
        <v>Osječko-baranjska</v>
      </c>
      <c r="O25" s="12" t="str">
        <f t="shared" si="14"/>
        <v>Beli Manastir</v>
      </c>
      <c r="P25" s="12" t="str">
        <f t="shared" si="15"/>
        <v>državna</v>
      </c>
      <c r="Q25" s="12" t="str">
        <f t="shared" si="16"/>
        <v>gimnazija</v>
      </c>
      <c r="R25" s="2" t="str">
        <f t="shared" si="17"/>
        <v>14-001-501</v>
      </c>
      <c r="S25" s="12" t="str">
        <f t="shared" si="1"/>
        <v>GIMNAZIJA BELI MANASTIR</v>
      </c>
      <c r="T25" s="12" t="str">
        <f t="shared" si="2"/>
        <v>Osječko-baranjska</v>
      </c>
      <c r="U25" s="12" t="str">
        <f t="shared" si="3"/>
        <v>Beli Manastir</v>
      </c>
      <c r="V25" s="12" t="str">
        <f t="shared" si="4"/>
        <v>državna</v>
      </c>
      <c r="W25" s="12" t="str">
        <f t="shared" si="5"/>
        <v>gimnazija</v>
      </c>
      <c r="X25" s="2" t="str">
        <f t="shared" si="6"/>
        <v>14-001-501</v>
      </c>
    </row>
    <row r="26" spans="1:24" ht="13.5" x14ac:dyDescent="0.2">
      <c r="A26" s="179"/>
      <c r="B26" s="181"/>
      <c r="C26" s="98"/>
      <c r="D26" s="98"/>
      <c r="E26" s="98"/>
      <c r="F26" s="98"/>
      <c r="G26" s="99"/>
      <c r="H26" s="99"/>
      <c r="I26" s="99"/>
      <c r="J26" s="99"/>
      <c r="L26" s="16"/>
      <c r="M26" s="12" t="str">
        <f t="shared" si="12"/>
        <v>GIMNAZIJA BELI MANASTIR</v>
      </c>
      <c r="N26" s="12" t="str">
        <f t="shared" si="13"/>
        <v>Osječko-baranjska</v>
      </c>
      <c r="O26" s="12" t="str">
        <f t="shared" si="14"/>
        <v>Beli Manastir</v>
      </c>
      <c r="P26" s="12" t="str">
        <f t="shared" si="15"/>
        <v>državna</v>
      </c>
      <c r="Q26" s="12" t="str">
        <f t="shared" si="16"/>
        <v>gimnazija</v>
      </c>
      <c r="R26" s="2" t="str">
        <f t="shared" si="17"/>
        <v>14-001-501</v>
      </c>
      <c r="S26" s="12" t="str">
        <f t="shared" si="1"/>
        <v>GIMNAZIJA BELI MANASTIR</v>
      </c>
      <c r="T26" s="12" t="str">
        <f t="shared" si="2"/>
        <v>Osječko-baranjska</v>
      </c>
      <c r="U26" s="12" t="str">
        <f t="shared" si="3"/>
        <v>Beli Manastir</v>
      </c>
      <c r="V26" s="12" t="str">
        <f t="shared" si="4"/>
        <v>državna</v>
      </c>
      <c r="W26" s="12" t="str">
        <f t="shared" si="5"/>
        <v>gimnazija</v>
      </c>
      <c r="X26" s="2" t="str">
        <f t="shared" si="6"/>
        <v>14-001-501</v>
      </c>
    </row>
    <row r="27" spans="1:24" ht="13.5" x14ac:dyDescent="0.2">
      <c r="A27" s="179"/>
      <c r="B27" s="181"/>
      <c r="C27" s="98"/>
      <c r="D27" s="98"/>
      <c r="E27" s="98"/>
      <c r="F27" s="98"/>
      <c r="G27" s="99"/>
      <c r="H27" s="99"/>
      <c r="I27" s="99"/>
      <c r="J27" s="99"/>
      <c r="L27" s="16"/>
      <c r="M27" s="12" t="str">
        <f t="shared" si="12"/>
        <v>GIMNAZIJA BELI MANASTIR</v>
      </c>
      <c r="N27" s="12" t="str">
        <f t="shared" si="13"/>
        <v>Osječko-baranjska</v>
      </c>
      <c r="O27" s="12" t="str">
        <f t="shared" si="14"/>
        <v>Beli Manastir</v>
      </c>
      <c r="P27" s="12" t="str">
        <f t="shared" si="15"/>
        <v>državna</v>
      </c>
      <c r="Q27" s="12" t="str">
        <f t="shared" si="16"/>
        <v>gimnazija</v>
      </c>
      <c r="R27" s="2" t="str">
        <f t="shared" si="17"/>
        <v>14-001-501</v>
      </c>
      <c r="S27" s="12" t="str">
        <f t="shared" si="1"/>
        <v>GIMNAZIJA BELI MANASTIR</v>
      </c>
      <c r="T27" s="12" t="str">
        <f t="shared" si="2"/>
        <v>Osječko-baranjska</v>
      </c>
      <c r="U27" s="12" t="str">
        <f t="shared" si="3"/>
        <v>Beli Manastir</v>
      </c>
      <c r="V27" s="12" t="str">
        <f t="shared" si="4"/>
        <v>državna</v>
      </c>
      <c r="W27" s="12" t="str">
        <f t="shared" si="5"/>
        <v>gimnazija</v>
      </c>
      <c r="X27" s="2" t="str">
        <f t="shared" si="6"/>
        <v>14-001-501</v>
      </c>
    </row>
    <row r="28" spans="1:24" ht="13.5" x14ac:dyDescent="0.2">
      <c r="A28" s="179"/>
      <c r="B28" s="181"/>
      <c r="C28" s="98"/>
      <c r="D28" s="98"/>
      <c r="E28" s="98"/>
      <c r="F28" s="98"/>
      <c r="G28" s="99"/>
      <c r="H28" s="99"/>
      <c r="I28" s="99"/>
      <c r="J28" s="99"/>
      <c r="L28" s="16"/>
      <c r="M28" s="12" t="str">
        <f t="shared" si="12"/>
        <v>GIMNAZIJA BELI MANASTIR</v>
      </c>
      <c r="N28" s="12" t="str">
        <f t="shared" si="13"/>
        <v>Osječko-baranjska</v>
      </c>
      <c r="O28" s="12" t="str">
        <f t="shared" si="14"/>
        <v>Beli Manastir</v>
      </c>
      <c r="P28" s="12" t="str">
        <f t="shared" si="15"/>
        <v>državna</v>
      </c>
      <c r="Q28" s="12" t="str">
        <f t="shared" si="16"/>
        <v>gimnazija</v>
      </c>
      <c r="R28" s="2" t="str">
        <f t="shared" si="17"/>
        <v>14-001-501</v>
      </c>
      <c r="S28" s="12" t="str">
        <f t="shared" si="1"/>
        <v>GIMNAZIJA BELI MANASTIR</v>
      </c>
      <c r="T28" s="12" t="str">
        <f t="shared" si="2"/>
        <v>Osječko-baranjska</v>
      </c>
      <c r="U28" s="12" t="str">
        <f t="shared" si="3"/>
        <v>Beli Manastir</v>
      </c>
      <c r="V28" s="12" t="str">
        <f t="shared" si="4"/>
        <v>državna</v>
      </c>
      <c r="W28" s="12" t="str">
        <f t="shared" si="5"/>
        <v>gimnazija</v>
      </c>
      <c r="X28" s="2" t="str">
        <f t="shared" si="6"/>
        <v>14-001-501</v>
      </c>
    </row>
    <row r="29" spans="1:24" ht="13.5" x14ac:dyDescent="0.2">
      <c r="A29" s="179"/>
      <c r="B29" s="181"/>
      <c r="C29" s="98"/>
      <c r="D29" s="98"/>
      <c r="E29" s="98"/>
      <c r="F29" s="98"/>
      <c r="G29" s="99"/>
      <c r="H29" s="99"/>
      <c r="I29" s="99"/>
      <c r="J29" s="99"/>
      <c r="L29" s="16"/>
      <c r="M29" s="12" t="str">
        <f t="shared" si="12"/>
        <v>GIMNAZIJA BELI MANASTIR</v>
      </c>
      <c r="N29" s="12" t="str">
        <f t="shared" si="13"/>
        <v>Osječko-baranjska</v>
      </c>
      <c r="O29" s="12" t="str">
        <f t="shared" si="14"/>
        <v>Beli Manastir</v>
      </c>
      <c r="P29" s="12" t="str">
        <f t="shared" si="15"/>
        <v>državna</v>
      </c>
      <c r="Q29" s="12" t="str">
        <f t="shared" si="16"/>
        <v>gimnazija</v>
      </c>
      <c r="R29" s="2" t="str">
        <f t="shared" si="17"/>
        <v>14-001-501</v>
      </c>
      <c r="S29" s="12" t="str">
        <f t="shared" si="1"/>
        <v>GIMNAZIJA BELI MANASTIR</v>
      </c>
      <c r="T29" s="12" t="str">
        <f t="shared" si="2"/>
        <v>Osječko-baranjska</v>
      </c>
      <c r="U29" s="12" t="str">
        <f t="shared" si="3"/>
        <v>Beli Manastir</v>
      </c>
      <c r="V29" s="12" t="str">
        <f t="shared" si="4"/>
        <v>državna</v>
      </c>
      <c r="W29" s="12" t="str">
        <f t="shared" si="5"/>
        <v>gimnazija</v>
      </c>
      <c r="X29" s="2" t="str">
        <f t="shared" si="6"/>
        <v>14-001-501</v>
      </c>
    </row>
    <row r="30" spans="1:24" ht="13.5" x14ac:dyDescent="0.2">
      <c r="A30" s="179"/>
      <c r="B30" s="181"/>
      <c r="C30" s="98"/>
      <c r="D30" s="98"/>
      <c r="E30" s="98"/>
      <c r="F30" s="98"/>
      <c r="G30" s="99"/>
      <c r="H30" s="99"/>
      <c r="I30" s="99"/>
      <c r="J30" s="99"/>
      <c r="L30" s="16"/>
      <c r="M30" s="12" t="str">
        <f t="shared" si="12"/>
        <v>GIMNAZIJA BELI MANASTIR</v>
      </c>
      <c r="N30" s="12" t="str">
        <f t="shared" si="13"/>
        <v>Osječko-baranjska</v>
      </c>
      <c r="O30" s="12" t="str">
        <f t="shared" si="14"/>
        <v>Beli Manastir</v>
      </c>
      <c r="P30" s="12" t="str">
        <f t="shared" si="15"/>
        <v>državna</v>
      </c>
      <c r="Q30" s="12" t="str">
        <f t="shared" si="16"/>
        <v>gimnazija</v>
      </c>
      <c r="R30" s="2" t="str">
        <f t="shared" si="17"/>
        <v>14-001-501</v>
      </c>
      <c r="S30" s="12" t="str">
        <f t="shared" si="1"/>
        <v>GIMNAZIJA BELI MANASTIR</v>
      </c>
      <c r="T30" s="12" t="str">
        <f t="shared" si="2"/>
        <v>Osječko-baranjska</v>
      </c>
      <c r="U30" s="12" t="str">
        <f t="shared" si="3"/>
        <v>Beli Manastir</v>
      </c>
      <c r="V30" s="12" t="str">
        <f t="shared" si="4"/>
        <v>državna</v>
      </c>
      <c r="W30" s="12" t="str">
        <f t="shared" si="5"/>
        <v>gimnazija</v>
      </c>
      <c r="X30" s="2" t="str">
        <f t="shared" si="6"/>
        <v>14-001-501</v>
      </c>
    </row>
    <row r="31" spans="1:24" ht="13.5" x14ac:dyDescent="0.2">
      <c r="A31" s="179"/>
      <c r="B31" s="181"/>
      <c r="C31" s="98"/>
      <c r="D31" s="98"/>
      <c r="E31" s="98"/>
      <c r="F31" s="98"/>
      <c r="G31" s="99"/>
      <c r="H31" s="99"/>
      <c r="I31" s="99"/>
      <c r="J31" s="99"/>
      <c r="L31" s="16"/>
      <c r="M31" s="12" t="str">
        <f t="shared" si="12"/>
        <v>GIMNAZIJA BELI MANASTIR</v>
      </c>
      <c r="N31" s="12" t="str">
        <f t="shared" si="13"/>
        <v>Osječko-baranjska</v>
      </c>
      <c r="O31" s="12" t="str">
        <f t="shared" si="14"/>
        <v>Beli Manastir</v>
      </c>
      <c r="P31" s="12" t="str">
        <f t="shared" si="15"/>
        <v>državna</v>
      </c>
      <c r="Q31" s="12" t="str">
        <f t="shared" si="16"/>
        <v>gimnazija</v>
      </c>
      <c r="R31" s="2" t="str">
        <f t="shared" si="17"/>
        <v>14-001-501</v>
      </c>
      <c r="S31" s="12" t="str">
        <f t="shared" si="1"/>
        <v>GIMNAZIJA BELI MANASTIR</v>
      </c>
      <c r="T31" s="12" t="str">
        <f t="shared" si="2"/>
        <v>Osječko-baranjska</v>
      </c>
      <c r="U31" s="12" t="str">
        <f t="shared" si="3"/>
        <v>Beli Manastir</v>
      </c>
      <c r="V31" s="12" t="str">
        <f t="shared" si="4"/>
        <v>državna</v>
      </c>
      <c r="W31" s="12" t="str">
        <f t="shared" si="5"/>
        <v>gimnazija</v>
      </c>
      <c r="X31" s="2" t="str">
        <f t="shared" si="6"/>
        <v>14-001-501</v>
      </c>
    </row>
    <row r="32" spans="1:24" ht="13.5" x14ac:dyDescent="0.2">
      <c r="A32" s="179"/>
      <c r="B32" s="181"/>
      <c r="C32" s="98"/>
      <c r="D32" s="98"/>
      <c r="E32" s="98"/>
      <c r="F32" s="98"/>
      <c r="G32" s="99"/>
      <c r="H32" s="99"/>
      <c r="I32" s="99"/>
      <c r="J32" s="99"/>
      <c r="L32" s="16"/>
      <c r="M32" s="12" t="str">
        <f t="shared" si="12"/>
        <v>GIMNAZIJA BELI MANASTIR</v>
      </c>
      <c r="N32" s="12" t="str">
        <f t="shared" si="13"/>
        <v>Osječko-baranjska</v>
      </c>
      <c r="O32" s="12" t="str">
        <f t="shared" si="14"/>
        <v>Beli Manastir</v>
      </c>
      <c r="P32" s="12" t="str">
        <f t="shared" si="15"/>
        <v>državna</v>
      </c>
      <c r="Q32" s="12" t="str">
        <f t="shared" si="16"/>
        <v>gimnazija</v>
      </c>
      <c r="R32" s="2" t="str">
        <f t="shared" si="17"/>
        <v>14-001-501</v>
      </c>
      <c r="S32" s="12" t="str">
        <f t="shared" si="1"/>
        <v>GIMNAZIJA BELI MANASTIR</v>
      </c>
      <c r="T32" s="12" t="str">
        <f t="shared" si="2"/>
        <v>Osječko-baranjska</v>
      </c>
      <c r="U32" s="12" t="str">
        <f t="shared" si="3"/>
        <v>Beli Manastir</v>
      </c>
      <c r="V32" s="12" t="str">
        <f t="shared" si="4"/>
        <v>državna</v>
      </c>
      <c r="W32" s="12" t="str">
        <f t="shared" si="5"/>
        <v>gimnazija</v>
      </c>
      <c r="X32" s="2" t="str">
        <f t="shared" si="6"/>
        <v>14-001-501</v>
      </c>
    </row>
    <row r="33" spans="1:24" ht="13.5" x14ac:dyDescent="0.25">
      <c r="S33" s="82" t="s">
        <v>153</v>
      </c>
      <c r="T33" s="82" t="s">
        <v>42</v>
      </c>
      <c r="U33" s="82" t="s">
        <v>43</v>
      </c>
      <c r="V33" s="82" t="s">
        <v>44</v>
      </c>
      <c r="W33" s="82" t="s">
        <v>45</v>
      </c>
      <c r="X33" s="83" t="s">
        <v>46</v>
      </c>
    </row>
    <row r="34" spans="1:24" ht="13.5" x14ac:dyDescent="0.2">
      <c r="A34" s="191" t="s">
        <v>228</v>
      </c>
      <c r="B34" s="192"/>
      <c r="C34" s="182" t="s">
        <v>95</v>
      </c>
      <c r="D34" s="183"/>
      <c r="E34" s="183"/>
      <c r="F34" s="184"/>
      <c r="M34" s="12" t="str">
        <f t="shared" ref="M34:M46" si="18">NazivSkole</f>
        <v>GIMNAZIJA BELI MANASTIR</v>
      </c>
      <c r="N34" s="12" t="str">
        <f t="shared" ref="N34:N46" si="19">Zupanija</f>
        <v>Osječko-baranjska</v>
      </c>
      <c r="O34" s="12" t="str">
        <f t="shared" ref="O34:O46" si="20">GradMjesto</f>
        <v>Beli Manastir</v>
      </c>
      <c r="P34" s="12" t="str">
        <f t="shared" ref="P34:P46" si="21">Osnivac</f>
        <v>državna</v>
      </c>
      <c r="Q34" s="12" t="str">
        <f t="shared" ref="Q34:Q46" si="22">VrstaSkole</f>
        <v>gimnazija</v>
      </c>
      <c r="R34" s="2" t="str">
        <f t="shared" ref="R34:R46" si="23">SifraSkole</f>
        <v>14-001-501</v>
      </c>
      <c r="S34" s="12" t="str">
        <f t="shared" ref="S34:S46" si="24">NazivSkole</f>
        <v>GIMNAZIJA BELI MANASTIR</v>
      </c>
      <c r="T34" s="12" t="str">
        <f t="shared" ref="T34:T46" si="25">Zupanija</f>
        <v>Osječko-baranjska</v>
      </c>
      <c r="U34" s="12" t="str">
        <f t="shared" ref="U34:U46" si="26">GradMjesto</f>
        <v>Beli Manastir</v>
      </c>
      <c r="V34" s="12" t="str">
        <f t="shared" ref="V34:V46" si="27">Osnivac</f>
        <v>državna</v>
      </c>
      <c r="W34" s="12" t="str">
        <f t="shared" ref="W34:W46" si="28">VrstaSkole</f>
        <v>gimnazija</v>
      </c>
      <c r="X34" s="2" t="str">
        <f t="shared" ref="X34:X46" si="29">SifraSkole</f>
        <v>14-001-501</v>
      </c>
    </row>
    <row r="35" spans="1:24" ht="13.5" x14ac:dyDescent="0.2">
      <c r="A35" s="252" t="s">
        <v>229</v>
      </c>
      <c r="B35" s="253"/>
      <c r="C35" s="256" t="s">
        <v>230</v>
      </c>
      <c r="D35" s="257"/>
      <c r="E35" s="257"/>
      <c r="F35" s="257"/>
      <c r="G35" s="257"/>
      <c r="H35" s="257"/>
      <c r="I35" s="257"/>
      <c r="J35" s="257"/>
      <c r="L35" s="15"/>
      <c r="M35" s="12" t="str">
        <f t="shared" si="18"/>
        <v>GIMNAZIJA BELI MANASTIR</v>
      </c>
      <c r="N35" s="12" t="str">
        <f t="shared" si="19"/>
        <v>Osječko-baranjska</v>
      </c>
      <c r="O35" s="12" t="str">
        <f t="shared" si="20"/>
        <v>Beli Manastir</v>
      </c>
      <c r="P35" s="12" t="str">
        <f t="shared" si="21"/>
        <v>državna</v>
      </c>
      <c r="Q35" s="12" t="str">
        <f t="shared" si="22"/>
        <v>gimnazija</v>
      </c>
      <c r="R35" s="2" t="str">
        <f t="shared" si="23"/>
        <v>14-001-501</v>
      </c>
      <c r="S35" s="12" t="str">
        <f t="shared" si="24"/>
        <v>GIMNAZIJA BELI MANASTIR</v>
      </c>
      <c r="T35" s="12" t="str">
        <f t="shared" si="25"/>
        <v>Osječko-baranjska</v>
      </c>
      <c r="U35" s="12" t="str">
        <f t="shared" si="26"/>
        <v>Beli Manastir</v>
      </c>
      <c r="V35" s="12" t="str">
        <f t="shared" si="27"/>
        <v>državna</v>
      </c>
      <c r="W35" s="12" t="str">
        <f t="shared" si="28"/>
        <v>gimnazija</v>
      </c>
      <c r="X35" s="2" t="str">
        <f t="shared" si="29"/>
        <v>14-001-501</v>
      </c>
    </row>
    <row r="36" spans="1:24" ht="13.5" x14ac:dyDescent="0.2">
      <c r="A36" s="254"/>
      <c r="B36" s="255"/>
      <c r="C36" s="258" t="s">
        <v>231</v>
      </c>
      <c r="D36" s="259"/>
      <c r="E36" s="258" t="s">
        <v>232</v>
      </c>
      <c r="F36" s="259"/>
      <c r="G36" s="258" t="s">
        <v>233</v>
      </c>
      <c r="H36" s="259"/>
      <c r="I36" s="258" t="s">
        <v>234</v>
      </c>
      <c r="J36" s="259"/>
      <c r="L36" s="16"/>
      <c r="M36" s="12" t="str">
        <f t="shared" si="18"/>
        <v>GIMNAZIJA BELI MANASTIR</v>
      </c>
      <c r="N36" s="12" t="str">
        <f t="shared" si="19"/>
        <v>Osječko-baranjska</v>
      </c>
      <c r="O36" s="12" t="str">
        <f t="shared" si="20"/>
        <v>Beli Manastir</v>
      </c>
      <c r="P36" s="12" t="str">
        <f t="shared" si="21"/>
        <v>državna</v>
      </c>
      <c r="Q36" s="12" t="str">
        <f t="shared" si="22"/>
        <v>gimnazija</v>
      </c>
      <c r="R36" s="2" t="str">
        <f t="shared" si="23"/>
        <v>14-001-501</v>
      </c>
      <c r="S36" s="12" t="str">
        <f t="shared" si="24"/>
        <v>GIMNAZIJA BELI MANASTIR</v>
      </c>
      <c r="T36" s="12" t="str">
        <f t="shared" si="25"/>
        <v>Osječko-baranjska</v>
      </c>
      <c r="U36" s="12" t="str">
        <f t="shared" si="26"/>
        <v>Beli Manastir</v>
      </c>
      <c r="V36" s="12" t="str">
        <f t="shared" si="27"/>
        <v>državna</v>
      </c>
      <c r="W36" s="12" t="str">
        <f t="shared" si="28"/>
        <v>gimnazija</v>
      </c>
      <c r="X36" s="2" t="str">
        <f t="shared" si="29"/>
        <v>14-001-501</v>
      </c>
    </row>
    <row r="37" spans="1:24" ht="13.5" x14ac:dyDescent="0.2">
      <c r="A37" s="179"/>
      <c r="B37" s="181"/>
      <c r="C37" s="98"/>
      <c r="D37" s="98"/>
      <c r="E37" s="98"/>
      <c r="F37" s="98"/>
      <c r="G37" s="99"/>
      <c r="H37" s="99"/>
      <c r="I37" s="99"/>
      <c r="J37" s="99"/>
      <c r="L37" s="16"/>
      <c r="M37" s="12" t="str">
        <f t="shared" si="18"/>
        <v>GIMNAZIJA BELI MANASTIR</v>
      </c>
      <c r="N37" s="12" t="str">
        <f t="shared" si="19"/>
        <v>Osječko-baranjska</v>
      </c>
      <c r="O37" s="12" t="str">
        <f t="shared" si="20"/>
        <v>Beli Manastir</v>
      </c>
      <c r="P37" s="12" t="str">
        <f t="shared" si="21"/>
        <v>državna</v>
      </c>
      <c r="Q37" s="12" t="str">
        <f t="shared" si="22"/>
        <v>gimnazija</v>
      </c>
      <c r="R37" s="2" t="str">
        <f t="shared" si="23"/>
        <v>14-001-501</v>
      </c>
      <c r="S37" s="12" t="str">
        <f t="shared" si="24"/>
        <v>GIMNAZIJA BELI MANASTIR</v>
      </c>
      <c r="T37" s="12" t="str">
        <f t="shared" si="25"/>
        <v>Osječko-baranjska</v>
      </c>
      <c r="U37" s="12" t="str">
        <f t="shared" si="26"/>
        <v>Beli Manastir</v>
      </c>
      <c r="V37" s="12" t="str">
        <f t="shared" si="27"/>
        <v>državna</v>
      </c>
      <c r="W37" s="12" t="str">
        <f t="shared" si="28"/>
        <v>gimnazija</v>
      </c>
      <c r="X37" s="2" t="str">
        <f t="shared" si="29"/>
        <v>14-001-501</v>
      </c>
    </row>
    <row r="38" spans="1:24" ht="13.5" x14ac:dyDescent="0.2">
      <c r="A38" s="179"/>
      <c r="B38" s="181"/>
      <c r="C38" s="98"/>
      <c r="D38" s="98"/>
      <c r="E38" s="98"/>
      <c r="F38" s="98"/>
      <c r="G38" s="99"/>
      <c r="H38" s="99"/>
      <c r="I38" s="99"/>
      <c r="J38" s="99"/>
      <c r="L38" s="16"/>
      <c r="M38" s="12" t="str">
        <f t="shared" si="18"/>
        <v>GIMNAZIJA BELI MANASTIR</v>
      </c>
      <c r="N38" s="12" t="str">
        <f t="shared" si="19"/>
        <v>Osječko-baranjska</v>
      </c>
      <c r="O38" s="12" t="str">
        <f t="shared" si="20"/>
        <v>Beli Manastir</v>
      </c>
      <c r="P38" s="12" t="str">
        <f t="shared" si="21"/>
        <v>državna</v>
      </c>
      <c r="Q38" s="12" t="str">
        <f t="shared" si="22"/>
        <v>gimnazija</v>
      </c>
      <c r="R38" s="2" t="str">
        <f t="shared" si="23"/>
        <v>14-001-501</v>
      </c>
      <c r="S38" s="12" t="str">
        <f t="shared" si="24"/>
        <v>GIMNAZIJA BELI MANASTIR</v>
      </c>
      <c r="T38" s="12" t="str">
        <f t="shared" si="25"/>
        <v>Osječko-baranjska</v>
      </c>
      <c r="U38" s="12" t="str">
        <f t="shared" si="26"/>
        <v>Beli Manastir</v>
      </c>
      <c r="V38" s="12" t="str">
        <f t="shared" si="27"/>
        <v>državna</v>
      </c>
      <c r="W38" s="12" t="str">
        <f t="shared" si="28"/>
        <v>gimnazija</v>
      </c>
      <c r="X38" s="2" t="str">
        <f t="shared" si="29"/>
        <v>14-001-501</v>
      </c>
    </row>
    <row r="39" spans="1:24" ht="13.5" x14ac:dyDescent="0.2">
      <c r="A39" s="179"/>
      <c r="B39" s="181"/>
      <c r="C39" s="98"/>
      <c r="D39" s="98"/>
      <c r="E39" s="98"/>
      <c r="F39" s="98"/>
      <c r="G39" s="99"/>
      <c r="H39" s="99"/>
      <c r="I39" s="99"/>
      <c r="J39" s="99"/>
      <c r="L39" s="16"/>
      <c r="M39" s="12" t="str">
        <f t="shared" si="18"/>
        <v>GIMNAZIJA BELI MANASTIR</v>
      </c>
      <c r="N39" s="12" t="str">
        <f t="shared" si="19"/>
        <v>Osječko-baranjska</v>
      </c>
      <c r="O39" s="12" t="str">
        <f t="shared" si="20"/>
        <v>Beli Manastir</v>
      </c>
      <c r="P39" s="12" t="str">
        <f t="shared" si="21"/>
        <v>državna</v>
      </c>
      <c r="Q39" s="12" t="str">
        <f t="shared" si="22"/>
        <v>gimnazija</v>
      </c>
      <c r="R39" s="2" t="str">
        <f t="shared" si="23"/>
        <v>14-001-501</v>
      </c>
      <c r="S39" s="12" t="str">
        <f t="shared" si="24"/>
        <v>GIMNAZIJA BELI MANASTIR</v>
      </c>
      <c r="T39" s="12" t="str">
        <f t="shared" si="25"/>
        <v>Osječko-baranjska</v>
      </c>
      <c r="U39" s="12" t="str">
        <f t="shared" si="26"/>
        <v>Beli Manastir</v>
      </c>
      <c r="V39" s="12" t="str">
        <f t="shared" si="27"/>
        <v>državna</v>
      </c>
      <c r="W39" s="12" t="str">
        <f t="shared" si="28"/>
        <v>gimnazija</v>
      </c>
      <c r="X39" s="2" t="str">
        <f t="shared" si="29"/>
        <v>14-001-501</v>
      </c>
    </row>
    <row r="40" spans="1:24" ht="13.5" x14ac:dyDescent="0.2">
      <c r="A40" s="179"/>
      <c r="B40" s="181"/>
      <c r="C40" s="98"/>
      <c r="D40" s="98"/>
      <c r="E40" s="98"/>
      <c r="F40" s="98"/>
      <c r="G40" s="99"/>
      <c r="H40" s="99"/>
      <c r="I40" s="99"/>
      <c r="J40" s="99"/>
      <c r="L40" s="16"/>
      <c r="M40" s="12" t="str">
        <f t="shared" si="18"/>
        <v>GIMNAZIJA BELI MANASTIR</v>
      </c>
      <c r="N40" s="12" t="str">
        <f t="shared" si="19"/>
        <v>Osječko-baranjska</v>
      </c>
      <c r="O40" s="12" t="str">
        <f t="shared" si="20"/>
        <v>Beli Manastir</v>
      </c>
      <c r="P40" s="12" t="str">
        <f t="shared" si="21"/>
        <v>državna</v>
      </c>
      <c r="Q40" s="12" t="str">
        <f t="shared" si="22"/>
        <v>gimnazija</v>
      </c>
      <c r="R40" s="2" t="str">
        <f t="shared" si="23"/>
        <v>14-001-501</v>
      </c>
      <c r="S40" s="12" t="str">
        <f t="shared" si="24"/>
        <v>GIMNAZIJA BELI MANASTIR</v>
      </c>
      <c r="T40" s="12" t="str">
        <f t="shared" si="25"/>
        <v>Osječko-baranjska</v>
      </c>
      <c r="U40" s="12" t="str">
        <f t="shared" si="26"/>
        <v>Beli Manastir</v>
      </c>
      <c r="V40" s="12" t="str">
        <f t="shared" si="27"/>
        <v>državna</v>
      </c>
      <c r="W40" s="12" t="str">
        <f t="shared" si="28"/>
        <v>gimnazija</v>
      </c>
      <c r="X40" s="2" t="str">
        <f t="shared" si="29"/>
        <v>14-001-501</v>
      </c>
    </row>
    <row r="41" spans="1:24" ht="13.5" x14ac:dyDescent="0.2">
      <c r="A41" s="179"/>
      <c r="B41" s="181"/>
      <c r="C41" s="98"/>
      <c r="D41" s="98"/>
      <c r="E41" s="98"/>
      <c r="F41" s="98"/>
      <c r="G41" s="99"/>
      <c r="H41" s="99"/>
      <c r="I41" s="99"/>
      <c r="J41" s="99"/>
      <c r="L41" s="16"/>
      <c r="M41" s="12" t="str">
        <f t="shared" si="18"/>
        <v>GIMNAZIJA BELI MANASTIR</v>
      </c>
      <c r="N41" s="12" t="str">
        <f t="shared" si="19"/>
        <v>Osječko-baranjska</v>
      </c>
      <c r="O41" s="12" t="str">
        <f t="shared" si="20"/>
        <v>Beli Manastir</v>
      </c>
      <c r="P41" s="12" t="str">
        <f t="shared" si="21"/>
        <v>državna</v>
      </c>
      <c r="Q41" s="12" t="str">
        <f t="shared" si="22"/>
        <v>gimnazija</v>
      </c>
      <c r="R41" s="2" t="str">
        <f t="shared" si="23"/>
        <v>14-001-501</v>
      </c>
      <c r="S41" s="12" t="str">
        <f t="shared" si="24"/>
        <v>GIMNAZIJA BELI MANASTIR</v>
      </c>
      <c r="T41" s="12" t="str">
        <f t="shared" si="25"/>
        <v>Osječko-baranjska</v>
      </c>
      <c r="U41" s="12" t="str">
        <f t="shared" si="26"/>
        <v>Beli Manastir</v>
      </c>
      <c r="V41" s="12" t="str">
        <f t="shared" si="27"/>
        <v>državna</v>
      </c>
      <c r="W41" s="12" t="str">
        <f t="shared" si="28"/>
        <v>gimnazija</v>
      </c>
      <c r="X41" s="2" t="str">
        <f t="shared" si="29"/>
        <v>14-001-501</v>
      </c>
    </row>
    <row r="42" spans="1:24" ht="13.5" x14ac:dyDescent="0.2">
      <c r="A42" s="179"/>
      <c r="B42" s="181"/>
      <c r="C42" s="98"/>
      <c r="D42" s="98"/>
      <c r="E42" s="98"/>
      <c r="F42" s="98"/>
      <c r="G42" s="99"/>
      <c r="H42" s="99"/>
      <c r="I42" s="99"/>
      <c r="J42" s="99"/>
      <c r="L42" s="16"/>
      <c r="M42" s="12" t="str">
        <f t="shared" si="18"/>
        <v>GIMNAZIJA BELI MANASTIR</v>
      </c>
      <c r="N42" s="12" t="str">
        <f t="shared" si="19"/>
        <v>Osječko-baranjska</v>
      </c>
      <c r="O42" s="12" t="str">
        <f t="shared" si="20"/>
        <v>Beli Manastir</v>
      </c>
      <c r="P42" s="12" t="str">
        <f t="shared" si="21"/>
        <v>državna</v>
      </c>
      <c r="Q42" s="12" t="str">
        <f t="shared" si="22"/>
        <v>gimnazija</v>
      </c>
      <c r="R42" s="2" t="str">
        <f t="shared" si="23"/>
        <v>14-001-501</v>
      </c>
      <c r="S42" s="12" t="str">
        <f t="shared" si="24"/>
        <v>GIMNAZIJA BELI MANASTIR</v>
      </c>
      <c r="T42" s="12" t="str">
        <f t="shared" si="25"/>
        <v>Osječko-baranjska</v>
      </c>
      <c r="U42" s="12" t="str">
        <f t="shared" si="26"/>
        <v>Beli Manastir</v>
      </c>
      <c r="V42" s="12" t="str">
        <f t="shared" si="27"/>
        <v>državna</v>
      </c>
      <c r="W42" s="12" t="str">
        <f t="shared" si="28"/>
        <v>gimnazija</v>
      </c>
      <c r="X42" s="2" t="str">
        <f t="shared" si="29"/>
        <v>14-001-501</v>
      </c>
    </row>
    <row r="43" spans="1:24" ht="13.5" x14ac:dyDescent="0.2">
      <c r="A43" s="179"/>
      <c r="B43" s="181"/>
      <c r="C43" s="98"/>
      <c r="D43" s="98"/>
      <c r="E43" s="98"/>
      <c r="F43" s="98"/>
      <c r="G43" s="99"/>
      <c r="H43" s="99"/>
      <c r="I43" s="99"/>
      <c r="J43" s="99"/>
      <c r="L43" s="16"/>
      <c r="M43" s="12" t="str">
        <f t="shared" si="18"/>
        <v>GIMNAZIJA BELI MANASTIR</v>
      </c>
      <c r="N43" s="12" t="str">
        <f t="shared" si="19"/>
        <v>Osječko-baranjska</v>
      </c>
      <c r="O43" s="12" t="str">
        <f t="shared" si="20"/>
        <v>Beli Manastir</v>
      </c>
      <c r="P43" s="12" t="str">
        <f t="shared" si="21"/>
        <v>državna</v>
      </c>
      <c r="Q43" s="12" t="str">
        <f t="shared" si="22"/>
        <v>gimnazija</v>
      </c>
      <c r="R43" s="2" t="str">
        <f t="shared" si="23"/>
        <v>14-001-501</v>
      </c>
      <c r="S43" s="12" t="str">
        <f t="shared" si="24"/>
        <v>GIMNAZIJA BELI MANASTIR</v>
      </c>
      <c r="T43" s="12" t="str">
        <f t="shared" si="25"/>
        <v>Osječko-baranjska</v>
      </c>
      <c r="U43" s="12" t="str">
        <f t="shared" si="26"/>
        <v>Beli Manastir</v>
      </c>
      <c r="V43" s="12" t="str">
        <f t="shared" si="27"/>
        <v>državna</v>
      </c>
      <c r="W43" s="12" t="str">
        <f t="shared" si="28"/>
        <v>gimnazija</v>
      </c>
      <c r="X43" s="2" t="str">
        <f t="shared" si="29"/>
        <v>14-001-501</v>
      </c>
    </row>
    <row r="44" spans="1:24" ht="13.5" x14ac:dyDescent="0.2">
      <c r="A44" s="179"/>
      <c r="B44" s="181"/>
      <c r="C44" s="98"/>
      <c r="D44" s="98"/>
      <c r="E44" s="98"/>
      <c r="F44" s="98"/>
      <c r="G44" s="99"/>
      <c r="H44" s="99"/>
      <c r="I44" s="99"/>
      <c r="J44" s="99"/>
      <c r="L44" s="16"/>
      <c r="M44" s="12" t="str">
        <f t="shared" si="18"/>
        <v>GIMNAZIJA BELI MANASTIR</v>
      </c>
      <c r="N44" s="12" t="str">
        <f t="shared" si="19"/>
        <v>Osječko-baranjska</v>
      </c>
      <c r="O44" s="12" t="str">
        <f t="shared" si="20"/>
        <v>Beli Manastir</v>
      </c>
      <c r="P44" s="12" t="str">
        <f t="shared" si="21"/>
        <v>državna</v>
      </c>
      <c r="Q44" s="12" t="str">
        <f t="shared" si="22"/>
        <v>gimnazija</v>
      </c>
      <c r="R44" s="2" t="str">
        <f t="shared" si="23"/>
        <v>14-001-501</v>
      </c>
      <c r="S44" s="12" t="str">
        <f t="shared" si="24"/>
        <v>GIMNAZIJA BELI MANASTIR</v>
      </c>
      <c r="T44" s="12" t="str">
        <f t="shared" si="25"/>
        <v>Osječko-baranjska</v>
      </c>
      <c r="U44" s="12" t="str">
        <f t="shared" si="26"/>
        <v>Beli Manastir</v>
      </c>
      <c r="V44" s="12" t="str">
        <f t="shared" si="27"/>
        <v>državna</v>
      </c>
      <c r="W44" s="12" t="str">
        <f t="shared" si="28"/>
        <v>gimnazija</v>
      </c>
      <c r="X44" s="2" t="str">
        <f t="shared" si="29"/>
        <v>14-001-501</v>
      </c>
    </row>
    <row r="45" spans="1:24" ht="13.5" x14ac:dyDescent="0.2">
      <c r="A45" s="179"/>
      <c r="B45" s="181"/>
      <c r="C45" s="98"/>
      <c r="D45" s="98"/>
      <c r="E45" s="98"/>
      <c r="F45" s="98"/>
      <c r="G45" s="99"/>
      <c r="H45" s="99"/>
      <c r="I45" s="99"/>
      <c r="J45" s="99"/>
      <c r="L45" s="16"/>
      <c r="M45" s="12" t="str">
        <f t="shared" si="18"/>
        <v>GIMNAZIJA BELI MANASTIR</v>
      </c>
      <c r="N45" s="12" t="str">
        <f t="shared" si="19"/>
        <v>Osječko-baranjska</v>
      </c>
      <c r="O45" s="12" t="str">
        <f t="shared" si="20"/>
        <v>Beli Manastir</v>
      </c>
      <c r="P45" s="12" t="str">
        <f t="shared" si="21"/>
        <v>državna</v>
      </c>
      <c r="Q45" s="12" t="str">
        <f t="shared" si="22"/>
        <v>gimnazija</v>
      </c>
      <c r="R45" s="2" t="str">
        <f t="shared" si="23"/>
        <v>14-001-501</v>
      </c>
      <c r="S45" s="12" t="str">
        <f t="shared" si="24"/>
        <v>GIMNAZIJA BELI MANASTIR</v>
      </c>
      <c r="T45" s="12" t="str">
        <f t="shared" si="25"/>
        <v>Osječko-baranjska</v>
      </c>
      <c r="U45" s="12" t="str">
        <f t="shared" si="26"/>
        <v>Beli Manastir</v>
      </c>
      <c r="V45" s="12" t="str">
        <f t="shared" si="27"/>
        <v>državna</v>
      </c>
      <c r="W45" s="12" t="str">
        <f t="shared" si="28"/>
        <v>gimnazija</v>
      </c>
      <c r="X45" s="2" t="str">
        <f t="shared" si="29"/>
        <v>14-001-501</v>
      </c>
    </row>
    <row r="46" spans="1:24" ht="13.5" x14ac:dyDescent="0.2">
      <c r="A46" s="179"/>
      <c r="B46" s="181"/>
      <c r="C46" s="98"/>
      <c r="D46" s="98"/>
      <c r="E46" s="98"/>
      <c r="F46" s="98"/>
      <c r="G46" s="99"/>
      <c r="H46" s="99"/>
      <c r="I46" s="99"/>
      <c r="J46" s="99"/>
      <c r="L46" s="16"/>
      <c r="M46" s="12" t="str">
        <f t="shared" si="18"/>
        <v>GIMNAZIJA BELI MANASTIR</v>
      </c>
      <c r="N46" s="12" t="str">
        <f t="shared" si="19"/>
        <v>Osječko-baranjska</v>
      </c>
      <c r="O46" s="12" t="str">
        <f t="shared" si="20"/>
        <v>Beli Manastir</v>
      </c>
      <c r="P46" s="12" t="str">
        <f t="shared" si="21"/>
        <v>državna</v>
      </c>
      <c r="Q46" s="12" t="str">
        <f t="shared" si="22"/>
        <v>gimnazija</v>
      </c>
      <c r="R46" s="2" t="str">
        <f t="shared" si="23"/>
        <v>14-001-501</v>
      </c>
      <c r="S46" s="12" t="str">
        <f t="shared" si="24"/>
        <v>GIMNAZIJA BELI MANASTIR</v>
      </c>
      <c r="T46" s="12" t="str">
        <f t="shared" si="25"/>
        <v>Osječko-baranjska</v>
      </c>
      <c r="U46" s="12" t="str">
        <f t="shared" si="26"/>
        <v>Beli Manastir</v>
      </c>
      <c r="V46" s="12" t="str">
        <f t="shared" si="27"/>
        <v>državna</v>
      </c>
      <c r="W46" s="12" t="str">
        <f t="shared" si="28"/>
        <v>gimnazija</v>
      </c>
      <c r="X46" s="2" t="str">
        <f t="shared" si="29"/>
        <v>14-001-501</v>
      </c>
    </row>
    <row r="47" spans="1:24" ht="13.5" x14ac:dyDescent="0.25">
      <c r="S47" s="82" t="s">
        <v>153</v>
      </c>
      <c r="T47" s="82" t="s">
        <v>42</v>
      </c>
      <c r="U47" s="82" t="s">
        <v>43</v>
      </c>
      <c r="V47" s="82" t="s">
        <v>44</v>
      </c>
      <c r="W47" s="82" t="s">
        <v>45</v>
      </c>
      <c r="X47" s="83" t="s">
        <v>46</v>
      </c>
    </row>
    <row r="48" spans="1:24" ht="13.5" x14ac:dyDescent="0.2">
      <c r="A48" s="191" t="s">
        <v>228</v>
      </c>
      <c r="B48" s="192"/>
      <c r="C48" s="182" t="s">
        <v>95</v>
      </c>
      <c r="D48" s="183"/>
      <c r="E48" s="183"/>
      <c r="F48" s="184"/>
      <c r="M48" s="12" t="str">
        <f t="shared" ref="M48:M60" si="30">NazivSkole</f>
        <v>GIMNAZIJA BELI MANASTIR</v>
      </c>
      <c r="N48" s="12" t="str">
        <f t="shared" ref="N48:N60" si="31">Zupanija</f>
        <v>Osječko-baranjska</v>
      </c>
      <c r="O48" s="12" t="str">
        <f t="shared" ref="O48:O60" si="32">GradMjesto</f>
        <v>Beli Manastir</v>
      </c>
      <c r="P48" s="12" t="str">
        <f t="shared" ref="P48:P60" si="33">Osnivac</f>
        <v>državna</v>
      </c>
      <c r="Q48" s="12" t="str">
        <f t="shared" ref="Q48:Q60" si="34">VrstaSkole</f>
        <v>gimnazija</v>
      </c>
      <c r="R48" s="2" t="str">
        <f t="shared" ref="R48:R60" si="35">SifraSkole</f>
        <v>14-001-501</v>
      </c>
      <c r="S48" s="12" t="str">
        <f t="shared" ref="S48:S60" si="36">NazivSkole</f>
        <v>GIMNAZIJA BELI MANASTIR</v>
      </c>
      <c r="T48" s="12" t="str">
        <f t="shared" ref="T48:T60" si="37">Zupanija</f>
        <v>Osječko-baranjska</v>
      </c>
      <c r="U48" s="12" t="str">
        <f t="shared" ref="U48:U60" si="38">GradMjesto</f>
        <v>Beli Manastir</v>
      </c>
      <c r="V48" s="12" t="str">
        <f t="shared" ref="V48:V60" si="39">Osnivac</f>
        <v>državna</v>
      </c>
      <c r="W48" s="12" t="str">
        <f t="shared" ref="W48:W60" si="40">VrstaSkole</f>
        <v>gimnazija</v>
      </c>
      <c r="X48" s="2" t="str">
        <f t="shared" ref="X48:X60" si="41">SifraSkole</f>
        <v>14-001-501</v>
      </c>
    </row>
    <row r="49" spans="1:24" ht="13.5" x14ac:dyDescent="0.2">
      <c r="A49" s="252" t="s">
        <v>229</v>
      </c>
      <c r="B49" s="253"/>
      <c r="C49" s="256" t="s">
        <v>230</v>
      </c>
      <c r="D49" s="257"/>
      <c r="E49" s="257"/>
      <c r="F49" s="257"/>
      <c r="G49" s="257"/>
      <c r="H49" s="257"/>
      <c r="I49" s="257"/>
      <c r="J49" s="257"/>
      <c r="L49" s="15"/>
      <c r="M49" s="12" t="str">
        <f t="shared" si="30"/>
        <v>GIMNAZIJA BELI MANASTIR</v>
      </c>
      <c r="N49" s="12" t="str">
        <f t="shared" si="31"/>
        <v>Osječko-baranjska</v>
      </c>
      <c r="O49" s="12" t="str">
        <f t="shared" si="32"/>
        <v>Beli Manastir</v>
      </c>
      <c r="P49" s="12" t="str">
        <f t="shared" si="33"/>
        <v>državna</v>
      </c>
      <c r="Q49" s="12" t="str">
        <f t="shared" si="34"/>
        <v>gimnazija</v>
      </c>
      <c r="R49" s="2" t="str">
        <f t="shared" si="35"/>
        <v>14-001-501</v>
      </c>
      <c r="S49" s="12" t="str">
        <f t="shared" si="36"/>
        <v>GIMNAZIJA BELI MANASTIR</v>
      </c>
      <c r="T49" s="12" t="str">
        <f t="shared" si="37"/>
        <v>Osječko-baranjska</v>
      </c>
      <c r="U49" s="12" t="str">
        <f t="shared" si="38"/>
        <v>Beli Manastir</v>
      </c>
      <c r="V49" s="12" t="str">
        <f t="shared" si="39"/>
        <v>državna</v>
      </c>
      <c r="W49" s="12" t="str">
        <f t="shared" si="40"/>
        <v>gimnazija</v>
      </c>
      <c r="X49" s="2" t="str">
        <f t="shared" si="41"/>
        <v>14-001-501</v>
      </c>
    </row>
    <row r="50" spans="1:24" ht="13.5" x14ac:dyDescent="0.2">
      <c r="A50" s="254"/>
      <c r="B50" s="255"/>
      <c r="C50" s="258" t="s">
        <v>231</v>
      </c>
      <c r="D50" s="259"/>
      <c r="E50" s="258" t="s">
        <v>232</v>
      </c>
      <c r="F50" s="259"/>
      <c r="G50" s="258" t="s">
        <v>233</v>
      </c>
      <c r="H50" s="259"/>
      <c r="I50" s="258" t="s">
        <v>234</v>
      </c>
      <c r="J50" s="259"/>
      <c r="L50" s="16"/>
      <c r="M50" s="12" t="str">
        <f t="shared" si="30"/>
        <v>GIMNAZIJA BELI MANASTIR</v>
      </c>
      <c r="N50" s="12" t="str">
        <f t="shared" si="31"/>
        <v>Osječko-baranjska</v>
      </c>
      <c r="O50" s="12" t="str">
        <f t="shared" si="32"/>
        <v>Beli Manastir</v>
      </c>
      <c r="P50" s="12" t="str">
        <f t="shared" si="33"/>
        <v>državna</v>
      </c>
      <c r="Q50" s="12" t="str">
        <f t="shared" si="34"/>
        <v>gimnazija</v>
      </c>
      <c r="R50" s="2" t="str">
        <f t="shared" si="35"/>
        <v>14-001-501</v>
      </c>
      <c r="S50" s="12" t="str">
        <f t="shared" si="36"/>
        <v>GIMNAZIJA BELI MANASTIR</v>
      </c>
      <c r="T50" s="12" t="str">
        <f t="shared" si="37"/>
        <v>Osječko-baranjska</v>
      </c>
      <c r="U50" s="12" t="str">
        <f t="shared" si="38"/>
        <v>Beli Manastir</v>
      </c>
      <c r="V50" s="12" t="str">
        <f t="shared" si="39"/>
        <v>državna</v>
      </c>
      <c r="W50" s="12" t="str">
        <f t="shared" si="40"/>
        <v>gimnazija</v>
      </c>
      <c r="X50" s="2" t="str">
        <f t="shared" si="41"/>
        <v>14-001-501</v>
      </c>
    </row>
    <row r="51" spans="1:24" ht="13.5" x14ac:dyDescent="0.2">
      <c r="A51" s="179"/>
      <c r="B51" s="181"/>
      <c r="C51" s="98"/>
      <c r="D51" s="98"/>
      <c r="E51" s="98"/>
      <c r="F51" s="98"/>
      <c r="G51" s="99"/>
      <c r="H51" s="99"/>
      <c r="I51" s="99"/>
      <c r="J51" s="99"/>
      <c r="L51" s="16"/>
      <c r="M51" s="12" t="str">
        <f t="shared" si="30"/>
        <v>GIMNAZIJA BELI MANASTIR</v>
      </c>
      <c r="N51" s="12" t="str">
        <f t="shared" si="31"/>
        <v>Osječko-baranjska</v>
      </c>
      <c r="O51" s="12" t="str">
        <f t="shared" si="32"/>
        <v>Beli Manastir</v>
      </c>
      <c r="P51" s="12" t="str">
        <f t="shared" si="33"/>
        <v>državna</v>
      </c>
      <c r="Q51" s="12" t="str">
        <f t="shared" si="34"/>
        <v>gimnazija</v>
      </c>
      <c r="R51" s="2" t="str">
        <f t="shared" si="35"/>
        <v>14-001-501</v>
      </c>
      <c r="S51" s="12" t="str">
        <f t="shared" si="36"/>
        <v>GIMNAZIJA BELI MANASTIR</v>
      </c>
      <c r="T51" s="12" t="str">
        <f t="shared" si="37"/>
        <v>Osječko-baranjska</v>
      </c>
      <c r="U51" s="12" t="str">
        <f t="shared" si="38"/>
        <v>Beli Manastir</v>
      </c>
      <c r="V51" s="12" t="str">
        <f t="shared" si="39"/>
        <v>državna</v>
      </c>
      <c r="W51" s="12" t="str">
        <f t="shared" si="40"/>
        <v>gimnazija</v>
      </c>
      <c r="X51" s="2" t="str">
        <f t="shared" si="41"/>
        <v>14-001-501</v>
      </c>
    </row>
    <row r="52" spans="1:24" ht="13.5" x14ac:dyDescent="0.2">
      <c r="A52" s="179"/>
      <c r="B52" s="181"/>
      <c r="C52" s="98"/>
      <c r="D52" s="98"/>
      <c r="E52" s="98"/>
      <c r="F52" s="98"/>
      <c r="G52" s="99"/>
      <c r="H52" s="99"/>
      <c r="I52" s="99"/>
      <c r="J52" s="99"/>
      <c r="L52" s="16"/>
      <c r="M52" s="12" t="str">
        <f t="shared" si="30"/>
        <v>GIMNAZIJA BELI MANASTIR</v>
      </c>
      <c r="N52" s="12" t="str">
        <f t="shared" si="31"/>
        <v>Osječko-baranjska</v>
      </c>
      <c r="O52" s="12" t="str">
        <f t="shared" si="32"/>
        <v>Beli Manastir</v>
      </c>
      <c r="P52" s="12" t="str">
        <f t="shared" si="33"/>
        <v>državna</v>
      </c>
      <c r="Q52" s="12" t="str">
        <f t="shared" si="34"/>
        <v>gimnazija</v>
      </c>
      <c r="R52" s="2" t="str">
        <f t="shared" si="35"/>
        <v>14-001-501</v>
      </c>
      <c r="S52" s="12" t="str">
        <f t="shared" si="36"/>
        <v>GIMNAZIJA BELI MANASTIR</v>
      </c>
      <c r="T52" s="12" t="str">
        <f t="shared" si="37"/>
        <v>Osječko-baranjska</v>
      </c>
      <c r="U52" s="12" t="str">
        <f t="shared" si="38"/>
        <v>Beli Manastir</v>
      </c>
      <c r="V52" s="12" t="str">
        <f t="shared" si="39"/>
        <v>državna</v>
      </c>
      <c r="W52" s="12" t="str">
        <f t="shared" si="40"/>
        <v>gimnazija</v>
      </c>
      <c r="X52" s="2" t="str">
        <f t="shared" si="41"/>
        <v>14-001-501</v>
      </c>
    </row>
    <row r="53" spans="1:24" ht="13.5" x14ac:dyDescent="0.2">
      <c r="A53" s="179"/>
      <c r="B53" s="181"/>
      <c r="C53" s="98"/>
      <c r="D53" s="98"/>
      <c r="E53" s="98"/>
      <c r="F53" s="98"/>
      <c r="G53" s="99"/>
      <c r="H53" s="99"/>
      <c r="I53" s="99"/>
      <c r="J53" s="99"/>
      <c r="L53" s="16"/>
      <c r="M53" s="12" t="str">
        <f t="shared" si="30"/>
        <v>GIMNAZIJA BELI MANASTIR</v>
      </c>
      <c r="N53" s="12" t="str">
        <f t="shared" si="31"/>
        <v>Osječko-baranjska</v>
      </c>
      <c r="O53" s="12" t="str">
        <f t="shared" si="32"/>
        <v>Beli Manastir</v>
      </c>
      <c r="P53" s="12" t="str">
        <f t="shared" si="33"/>
        <v>državna</v>
      </c>
      <c r="Q53" s="12" t="str">
        <f t="shared" si="34"/>
        <v>gimnazija</v>
      </c>
      <c r="R53" s="2" t="str">
        <f t="shared" si="35"/>
        <v>14-001-501</v>
      </c>
      <c r="S53" s="12" t="str">
        <f t="shared" si="36"/>
        <v>GIMNAZIJA BELI MANASTIR</v>
      </c>
      <c r="T53" s="12" t="str">
        <f t="shared" si="37"/>
        <v>Osječko-baranjska</v>
      </c>
      <c r="U53" s="12" t="str">
        <f t="shared" si="38"/>
        <v>Beli Manastir</v>
      </c>
      <c r="V53" s="12" t="str">
        <f t="shared" si="39"/>
        <v>državna</v>
      </c>
      <c r="W53" s="12" t="str">
        <f t="shared" si="40"/>
        <v>gimnazija</v>
      </c>
      <c r="X53" s="2" t="str">
        <f t="shared" si="41"/>
        <v>14-001-501</v>
      </c>
    </row>
    <row r="54" spans="1:24" ht="13.5" x14ac:dyDescent="0.2">
      <c r="A54" s="179"/>
      <c r="B54" s="181"/>
      <c r="C54" s="98"/>
      <c r="D54" s="98"/>
      <c r="E54" s="98"/>
      <c r="F54" s="98"/>
      <c r="G54" s="99"/>
      <c r="H54" s="99"/>
      <c r="I54" s="99"/>
      <c r="J54" s="99"/>
      <c r="L54" s="16"/>
      <c r="M54" s="12" t="str">
        <f t="shared" si="30"/>
        <v>GIMNAZIJA BELI MANASTIR</v>
      </c>
      <c r="N54" s="12" t="str">
        <f t="shared" si="31"/>
        <v>Osječko-baranjska</v>
      </c>
      <c r="O54" s="12" t="str">
        <f t="shared" si="32"/>
        <v>Beli Manastir</v>
      </c>
      <c r="P54" s="12" t="str">
        <f t="shared" si="33"/>
        <v>državna</v>
      </c>
      <c r="Q54" s="12" t="str">
        <f t="shared" si="34"/>
        <v>gimnazija</v>
      </c>
      <c r="R54" s="2" t="str">
        <f t="shared" si="35"/>
        <v>14-001-501</v>
      </c>
      <c r="S54" s="12" t="str">
        <f t="shared" si="36"/>
        <v>GIMNAZIJA BELI MANASTIR</v>
      </c>
      <c r="T54" s="12" t="str">
        <f t="shared" si="37"/>
        <v>Osječko-baranjska</v>
      </c>
      <c r="U54" s="12" t="str">
        <f t="shared" si="38"/>
        <v>Beli Manastir</v>
      </c>
      <c r="V54" s="12" t="str">
        <f t="shared" si="39"/>
        <v>državna</v>
      </c>
      <c r="W54" s="12" t="str">
        <f t="shared" si="40"/>
        <v>gimnazija</v>
      </c>
      <c r="X54" s="2" t="str">
        <f t="shared" si="41"/>
        <v>14-001-501</v>
      </c>
    </row>
    <row r="55" spans="1:24" ht="13.5" x14ac:dyDescent="0.2">
      <c r="A55" s="179"/>
      <c r="B55" s="181"/>
      <c r="C55" s="98"/>
      <c r="D55" s="98"/>
      <c r="E55" s="98"/>
      <c r="F55" s="98"/>
      <c r="G55" s="99"/>
      <c r="H55" s="99"/>
      <c r="I55" s="99"/>
      <c r="J55" s="99"/>
      <c r="L55" s="16"/>
      <c r="M55" s="12" t="str">
        <f t="shared" si="30"/>
        <v>GIMNAZIJA BELI MANASTIR</v>
      </c>
      <c r="N55" s="12" t="str">
        <f t="shared" si="31"/>
        <v>Osječko-baranjska</v>
      </c>
      <c r="O55" s="12" t="str">
        <f t="shared" si="32"/>
        <v>Beli Manastir</v>
      </c>
      <c r="P55" s="12" t="str">
        <f t="shared" si="33"/>
        <v>državna</v>
      </c>
      <c r="Q55" s="12" t="str">
        <f t="shared" si="34"/>
        <v>gimnazija</v>
      </c>
      <c r="R55" s="2" t="str">
        <f t="shared" si="35"/>
        <v>14-001-501</v>
      </c>
      <c r="S55" s="12" t="str">
        <f t="shared" si="36"/>
        <v>GIMNAZIJA BELI MANASTIR</v>
      </c>
      <c r="T55" s="12" t="str">
        <f t="shared" si="37"/>
        <v>Osječko-baranjska</v>
      </c>
      <c r="U55" s="12" t="str">
        <f t="shared" si="38"/>
        <v>Beli Manastir</v>
      </c>
      <c r="V55" s="12" t="str">
        <f t="shared" si="39"/>
        <v>državna</v>
      </c>
      <c r="W55" s="12" t="str">
        <f t="shared" si="40"/>
        <v>gimnazija</v>
      </c>
      <c r="X55" s="2" t="str">
        <f t="shared" si="41"/>
        <v>14-001-501</v>
      </c>
    </row>
    <row r="56" spans="1:24" ht="13.5" x14ac:dyDescent="0.2">
      <c r="A56" s="179"/>
      <c r="B56" s="181"/>
      <c r="C56" s="98"/>
      <c r="D56" s="98"/>
      <c r="E56" s="98"/>
      <c r="F56" s="98"/>
      <c r="G56" s="99"/>
      <c r="H56" s="99"/>
      <c r="I56" s="99"/>
      <c r="J56" s="99"/>
      <c r="L56" s="16"/>
      <c r="M56" s="12" t="str">
        <f t="shared" si="30"/>
        <v>GIMNAZIJA BELI MANASTIR</v>
      </c>
      <c r="N56" s="12" t="str">
        <f t="shared" si="31"/>
        <v>Osječko-baranjska</v>
      </c>
      <c r="O56" s="12" t="str">
        <f t="shared" si="32"/>
        <v>Beli Manastir</v>
      </c>
      <c r="P56" s="12" t="str">
        <f t="shared" si="33"/>
        <v>državna</v>
      </c>
      <c r="Q56" s="12" t="str">
        <f t="shared" si="34"/>
        <v>gimnazija</v>
      </c>
      <c r="R56" s="2" t="str">
        <f t="shared" si="35"/>
        <v>14-001-501</v>
      </c>
      <c r="S56" s="12" t="str">
        <f t="shared" si="36"/>
        <v>GIMNAZIJA BELI MANASTIR</v>
      </c>
      <c r="T56" s="12" t="str">
        <f t="shared" si="37"/>
        <v>Osječko-baranjska</v>
      </c>
      <c r="U56" s="12" t="str">
        <f t="shared" si="38"/>
        <v>Beli Manastir</v>
      </c>
      <c r="V56" s="12" t="str">
        <f t="shared" si="39"/>
        <v>državna</v>
      </c>
      <c r="W56" s="12" t="str">
        <f t="shared" si="40"/>
        <v>gimnazija</v>
      </c>
      <c r="X56" s="2" t="str">
        <f t="shared" si="41"/>
        <v>14-001-501</v>
      </c>
    </row>
    <row r="57" spans="1:24" ht="13.5" x14ac:dyDescent="0.2">
      <c r="A57" s="179"/>
      <c r="B57" s="181"/>
      <c r="C57" s="98"/>
      <c r="D57" s="98"/>
      <c r="E57" s="98"/>
      <c r="F57" s="98"/>
      <c r="G57" s="99"/>
      <c r="H57" s="99"/>
      <c r="I57" s="99"/>
      <c r="J57" s="99"/>
      <c r="L57" s="16"/>
      <c r="M57" s="12" t="str">
        <f t="shared" si="30"/>
        <v>GIMNAZIJA BELI MANASTIR</v>
      </c>
      <c r="N57" s="12" t="str">
        <f t="shared" si="31"/>
        <v>Osječko-baranjska</v>
      </c>
      <c r="O57" s="12" t="str">
        <f t="shared" si="32"/>
        <v>Beli Manastir</v>
      </c>
      <c r="P57" s="12" t="str">
        <f t="shared" si="33"/>
        <v>državna</v>
      </c>
      <c r="Q57" s="12" t="str">
        <f t="shared" si="34"/>
        <v>gimnazija</v>
      </c>
      <c r="R57" s="2" t="str">
        <f t="shared" si="35"/>
        <v>14-001-501</v>
      </c>
      <c r="S57" s="12" t="str">
        <f t="shared" si="36"/>
        <v>GIMNAZIJA BELI MANASTIR</v>
      </c>
      <c r="T57" s="12" t="str">
        <f t="shared" si="37"/>
        <v>Osječko-baranjska</v>
      </c>
      <c r="U57" s="12" t="str">
        <f t="shared" si="38"/>
        <v>Beli Manastir</v>
      </c>
      <c r="V57" s="12" t="str">
        <f t="shared" si="39"/>
        <v>državna</v>
      </c>
      <c r="W57" s="12" t="str">
        <f t="shared" si="40"/>
        <v>gimnazija</v>
      </c>
      <c r="X57" s="2" t="str">
        <f t="shared" si="41"/>
        <v>14-001-501</v>
      </c>
    </row>
    <row r="58" spans="1:24" ht="13.5" x14ac:dyDescent="0.2">
      <c r="A58" s="179"/>
      <c r="B58" s="181"/>
      <c r="C58" s="98"/>
      <c r="D58" s="98"/>
      <c r="E58" s="98"/>
      <c r="F58" s="98"/>
      <c r="G58" s="99"/>
      <c r="H58" s="99"/>
      <c r="I58" s="99"/>
      <c r="J58" s="99"/>
      <c r="L58" s="16"/>
      <c r="M58" s="12" t="str">
        <f t="shared" si="30"/>
        <v>GIMNAZIJA BELI MANASTIR</v>
      </c>
      <c r="N58" s="12" t="str">
        <f t="shared" si="31"/>
        <v>Osječko-baranjska</v>
      </c>
      <c r="O58" s="12" t="str">
        <f t="shared" si="32"/>
        <v>Beli Manastir</v>
      </c>
      <c r="P58" s="12" t="str">
        <f t="shared" si="33"/>
        <v>državna</v>
      </c>
      <c r="Q58" s="12" t="str">
        <f t="shared" si="34"/>
        <v>gimnazija</v>
      </c>
      <c r="R58" s="2" t="str">
        <f t="shared" si="35"/>
        <v>14-001-501</v>
      </c>
      <c r="S58" s="12" t="str">
        <f t="shared" si="36"/>
        <v>GIMNAZIJA BELI MANASTIR</v>
      </c>
      <c r="T58" s="12" t="str">
        <f t="shared" si="37"/>
        <v>Osječko-baranjska</v>
      </c>
      <c r="U58" s="12" t="str">
        <f t="shared" si="38"/>
        <v>Beli Manastir</v>
      </c>
      <c r="V58" s="12" t="str">
        <f t="shared" si="39"/>
        <v>državna</v>
      </c>
      <c r="W58" s="12" t="str">
        <f t="shared" si="40"/>
        <v>gimnazija</v>
      </c>
      <c r="X58" s="2" t="str">
        <f t="shared" si="41"/>
        <v>14-001-501</v>
      </c>
    </row>
    <row r="59" spans="1:24" ht="13.5" x14ac:dyDescent="0.2">
      <c r="A59" s="179"/>
      <c r="B59" s="181"/>
      <c r="C59" s="98"/>
      <c r="D59" s="98"/>
      <c r="E59" s="98"/>
      <c r="F59" s="98"/>
      <c r="G59" s="99"/>
      <c r="H59" s="99"/>
      <c r="I59" s="99"/>
      <c r="J59" s="99"/>
      <c r="L59" s="16"/>
      <c r="M59" s="12" t="str">
        <f t="shared" si="30"/>
        <v>GIMNAZIJA BELI MANASTIR</v>
      </c>
      <c r="N59" s="12" t="str">
        <f t="shared" si="31"/>
        <v>Osječko-baranjska</v>
      </c>
      <c r="O59" s="12" t="str">
        <f t="shared" si="32"/>
        <v>Beli Manastir</v>
      </c>
      <c r="P59" s="12" t="str">
        <f t="shared" si="33"/>
        <v>državna</v>
      </c>
      <c r="Q59" s="12" t="str">
        <f t="shared" si="34"/>
        <v>gimnazija</v>
      </c>
      <c r="R59" s="2" t="str">
        <f t="shared" si="35"/>
        <v>14-001-501</v>
      </c>
      <c r="S59" s="12" t="str">
        <f t="shared" si="36"/>
        <v>GIMNAZIJA BELI MANASTIR</v>
      </c>
      <c r="T59" s="12" t="str">
        <f t="shared" si="37"/>
        <v>Osječko-baranjska</v>
      </c>
      <c r="U59" s="12" t="str">
        <f t="shared" si="38"/>
        <v>Beli Manastir</v>
      </c>
      <c r="V59" s="12" t="str">
        <f t="shared" si="39"/>
        <v>državna</v>
      </c>
      <c r="W59" s="12" t="str">
        <f t="shared" si="40"/>
        <v>gimnazija</v>
      </c>
      <c r="X59" s="2" t="str">
        <f t="shared" si="41"/>
        <v>14-001-501</v>
      </c>
    </row>
    <row r="60" spans="1:24" ht="13.5" x14ac:dyDescent="0.2">
      <c r="A60" s="179"/>
      <c r="B60" s="181"/>
      <c r="C60" s="98"/>
      <c r="D60" s="98"/>
      <c r="E60" s="98"/>
      <c r="F60" s="98"/>
      <c r="G60" s="99"/>
      <c r="H60" s="99"/>
      <c r="I60" s="99"/>
      <c r="J60" s="99"/>
      <c r="L60" s="16"/>
      <c r="M60" s="12" t="str">
        <f t="shared" si="30"/>
        <v>GIMNAZIJA BELI MANASTIR</v>
      </c>
      <c r="N60" s="12" t="str">
        <f t="shared" si="31"/>
        <v>Osječko-baranjska</v>
      </c>
      <c r="O60" s="12" t="str">
        <f t="shared" si="32"/>
        <v>Beli Manastir</v>
      </c>
      <c r="P60" s="12" t="str">
        <f t="shared" si="33"/>
        <v>državna</v>
      </c>
      <c r="Q60" s="12" t="str">
        <f t="shared" si="34"/>
        <v>gimnazija</v>
      </c>
      <c r="R60" s="2" t="str">
        <f t="shared" si="35"/>
        <v>14-001-501</v>
      </c>
      <c r="S60" s="12" t="str">
        <f t="shared" si="36"/>
        <v>GIMNAZIJA BELI MANASTIR</v>
      </c>
      <c r="T60" s="12" t="str">
        <f t="shared" si="37"/>
        <v>Osječko-baranjska</v>
      </c>
      <c r="U60" s="12" t="str">
        <f t="shared" si="38"/>
        <v>Beli Manastir</v>
      </c>
      <c r="V60" s="12" t="str">
        <f t="shared" si="39"/>
        <v>državna</v>
      </c>
      <c r="W60" s="12" t="str">
        <f t="shared" si="40"/>
        <v>gimnazija</v>
      </c>
      <c r="X60" s="2" t="str">
        <f t="shared" si="41"/>
        <v>14-001-501</v>
      </c>
    </row>
    <row r="61" spans="1:24" ht="13.5" x14ac:dyDescent="0.25">
      <c r="S61" s="82" t="s">
        <v>153</v>
      </c>
      <c r="T61" s="82" t="s">
        <v>42</v>
      </c>
      <c r="U61" s="82" t="s">
        <v>43</v>
      </c>
      <c r="V61" s="82" t="s">
        <v>44</v>
      </c>
      <c r="W61" s="82" t="s">
        <v>45</v>
      </c>
      <c r="X61" s="83" t="s">
        <v>46</v>
      </c>
    </row>
    <row r="62" spans="1:24" ht="13.5" x14ac:dyDescent="0.2">
      <c r="A62" s="191" t="s">
        <v>228</v>
      </c>
      <c r="B62" s="192"/>
      <c r="C62" s="182" t="s">
        <v>95</v>
      </c>
      <c r="D62" s="183"/>
      <c r="E62" s="183"/>
      <c r="F62" s="184"/>
      <c r="M62" s="12" t="str">
        <f t="shared" ref="M62:M74" si="42">NazivSkole</f>
        <v>GIMNAZIJA BELI MANASTIR</v>
      </c>
      <c r="N62" s="12" t="str">
        <f t="shared" ref="N62:N74" si="43">Zupanija</f>
        <v>Osječko-baranjska</v>
      </c>
      <c r="O62" s="12" t="str">
        <f t="shared" ref="O62:O74" si="44">GradMjesto</f>
        <v>Beli Manastir</v>
      </c>
      <c r="P62" s="12" t="str">
        <f t="shared" ref="P62:P74" si="45">Osnivac</f>
        <v>državna</v>
      </c>
      <c r="Q62" s="12" t="str">
        <f t="shared" ref="Q62:Q74" si="46">VrstaSkole</f>
        <v>gimnazija</v>
      </c>
      <c r="R62" s="2" t="str">
        <f t="shared" ref="R62:R74" si="47">SifraSkole</f>
        <v>14-001-501</v>
      </c>
      <c r="S62" s="12" t="str">
        <f t="shared" ref="S62:S74" si="48">NazivSkole</f>
        <v>GIMNAZIJA BELI MANASTIR</v>
      </c>
      <c r="T62" s="12" t="str">
        <f t="shared" ref="T62:T74" si="49">Zupanija</f>
        <v>Osječko-baranjska</v>
      </c>
      <c r="U62" s="12" t="str">
        <f t="shared" ref="U62:U74" si="50">GradMjesto</f>
        <v>Beli Manastir</v>
      </c>
      <c r="V62" s="12" t="str">
        <f t="shared" ref="V62:V74" si="51">Osnivac</f>
        <v>državna</v>
      </c>
      <c r="W62" s="12" t="str">
        <f t="shared" ref="W62:W74" si="52">VrstaSkole</f>
        <v>gimnazija</v>
      </c>
      <c r="X62" s="2" t="str">
        <f t="shared" ref="X62:X74" si="53">SifraSkole</f>
        <v>14-001-501</v>
      </c>
    </row>
    <row r="63" spans="1:24" ht="13.5" x14ac:dyDescent="0.2">
      <c r="A63" s="252" t="s">
        <v>229</v>
      </c>
      <c r="B63" s="253"/>
      <c r="C63" s="256" t="s">
        <v>230</v>
      </c>
      <c r="D63" s="257"/>
      <c r="E63" s="257"/>
      <c r="F63" s="257"/>
      <c r="G63" s="257"/>
      <c r="H63" s="257"/>
      <c r="I63" s="257"/>
      <c r="J63" s="257"/>
      <c r="M63" s="12" t="str">
        <f t="shared" si="42"/>
        <v>GIMNAZIJA BELI MANASTIR</v>
      </c>
      <c r="N63" s="12" t="str">
        <f t="shared" si="43"/>
        <v>Osječko-baranjska</v>
      </c>
      <c r="O63" s="12" t="str">
        <f t="shared" si="44"/>
        <v>Beli Manastir</v>
      </c>
      <c r="P63" s="12" t="str">
        <f t="shared" si="45"/>
        <v>državna</v>
      </c>
      <c r="Q63" s="12" t="str">
        <f t="shared" si="46"/>
        <v>gimnazija</v>
      </c>
      <c r="R63" s="2" t="str">
        <f t="shared" si="47"/>
        <v>14-001-501</v>
      </c>
      <c r="S63" s="12" t="str">
        <f t="shared" si="48"/>
        <v>GIMNAZIJA BELI MANASTIR</v>
      </c>
      <c r="T63" s="12" t="str">
        <f t="shared" si="49"/>
        <v>Osječko-baranjska</v>
      </c>
      <c r="U63" s="12" t="str">
        <f t="shared" si="50"/>
        <v>Beli Manastir</v>
      </c>
      <c r="V63" s="12" t="str">
        <f t="shared" si="51"/>
        <v>državna</v>
      </c>
      <c r="W63" s="12" t="str">
        <f t="shared" si="52"/>
        <v>gimnazija</v>
      </c>
      <c r="X63" s="2" t="str">
        <f t="shared" si="53"/>
        <v>14-001-501</v>
      </c>
    </row>
    <row r="64" spans="1:24" ht="13.5" x14ac:dyDescent="0.2">
      <c r="A64" s="254"/>
      <c r="B64" s="255"/>
      <c r="C64" s="258" t="s">
        <v>231</v>
      </c>
      <c r="D64" s="259"/>
      <c r="E64" s="258" t="s">
        <v>232</v>
      </c>
      <c r="F64" s="259"/>
      <c r="G64" s="258" t="s">
        <v>233</v>
      </c>
      <c r="H64" s="259"/>
      <c r="I64" s="258" t="s">
        <v>234</v>
      </c>
      <c r="J64" s="259"/>
      <c r="M64" s="12" t="str">
        <f t="shared" si="42"/>
        <v>GIMNAZIJA BELI MANASTIR</v>
      </c>
      <c r="N64" s="12" t="str">
        <f t="shared" si="43"/>
        <v>Osječko-baranjska</v>
      </c>
      <c r="O64" s="12" t="str">
        <f t="shared" si="44"/>
        <v>Beli Manastir</v>
      </c>
      <c r="P64" s="12" t="str">
        <f t="shared" si="45"/>
        <v>državna</v>
      </c>
      <c r="Q64" s="12" t="str">
        <f t="shared" si="46"/>
        <v>gimnazija</v>
      </c>
      <c r="R64" s="2" t="str">
        <f t="shared" si="47"/>
        <v>14-001-501</v>
      </c>
      <c r="S64" s="12" t="str">
        <f t="shared" si="48"/>
        <v>GIMNAZIJA BELI MANASTIR</v>
      </c>
      <c r="T64" s="12" t="str">
        <f t="shared" si="49"/>
        <v>Osječko-baranjska</v>
      </c>
      <c r="U64" s="12" t="str">
        <f t="shared" si="50"/>
        <v>Beli Manastir</v>
      </c>
      <c r="V64" s="12" t="str">
        <f t="shared" si="51"/>
        <v>državna</v>
      </c>
      <c r="W64" s="12" t="str">
        <f t="shared" si="52"/>
        <v>gimnazija</v>
      </c>
      <c r="X64" s="2" t="str">
        <f t="shared" si="53"/>
        <v>14-001-501</v>
      </c>
    </row>
    <row r="65" spans="1:24" ht="13.5" x14ac:dyDescent="0.2">
      <c r="A65" s="179"/>
      <c r="B65" s="181"/>
      <c r="C65" s="98"/>
      <c r="D65" s="98"/>
      <c r="E65" s="98"/>
      <c r="F65" s="98"/>
      <c r="G65" s="99"/>
      <c r="H65" s="99"/>
      <c r="I65" s="99"/>
      <c r="J65" s="99"/>
      <c r="M65" s="12" t="str">
        <f t="shared" si="42"/>
        <v>GIMNAZIJA BELI MANASTIR</v>
      </c>
      <c r="N65" s="12" t="str">
        <f t="shared" si="43"/>
        <v>Osječko-baranjska</v>
      </c>
      <c r="O65" s="12" t="str">
        <f t="shared" si="44"/>
        <v>Beli Manastir</v>
      </c>
      <c r="P65" s="12" t="str">
        <f t="shared" si="45"/>
        <v>državna</v>
      </c>
      <c r="Q65" s="12" t="str">
        <f t="shared" si="46"/>
        <v>gimnazija</v>
      </c>
      <c r="R65" s="2" t="str">
        <f t="shared" si="47"/>
        <v>14-001-501</v>
      </c>
      <c r="S65" s="12" t="str">
        <f t="shared" si="48"/>
        <v>GIMNAZIJA BELI MANASTIR</v>
      </c>
      <c r="T65" s="12" t="str">
        <f t="shared" si="49"/>
        <v>Osječko-baranjska</v>
      </c>
      <c r="U65" s="12" t="str">
        <f t="shared" si="50"/>
        <v>Beli Manastir</v>
      </c>
      <c r="V65" s="12" t="str">
        <f t="shared" si="51"/>
        <v>državna</v>
      </c>
      <c r="W65" s="12" t="str">
        <f t="shared" si="52"/>
        <v>gimnazija</v>
      </c>
      <c r="X65" s="2" t="str">
        <f t="shared" si="53"/>
        <v>14-001-501</v>
      </c>
    </row>
    <row r="66" spans="1:24" ht="13.5" x14ac:dyDescent="0.2">
      <c r="A66" s="179"/>
      <c r="B66" s="181"/>
      <c r="C66" s="98"/>
      <c r="D66" s="98"/>
      <c r="E66" s="98"/>
      <c r="F66" s="98"/>
      <c r="G66" s="99"/>
      <c r="H66" s="99"/>
      <c r="I66" s="99"/>
      <c r="J66" s="99"/>
      <c r="M66" s="12" t="str">
        <f t="shared" si="42"/>
        <v>GIMNAZIJA BELI MANASTIR</v>
      </c>
      <c r="N66" s="12" t="str">
        <f t="shared" si="43"/>
        <v>Osječko-baranjska</v>
      </c>
      <c r="O66" s="12" t="str">
        <f t="shared" si="44"/>
        <v>Beli Manastir</v>
      </c>
      <c r="P66" s="12" t="str">
        <f t="shared" si="45"/>
        <v>državna</v>
      </c>
      <c r="Q66" s="12" t="str">
        <f t="shared" si="46"/>
        <v>gimnazija</v>
      </c>
      <c r="R66" s="2" t="str">
        <f t="shared" si="47"/>
        <v>14-001-501</v>
      </c>
      <c r="S66" s="12" t="str">
        <f t="shared" si="48"/>
        <v>GIMNAZIJA BELI MANASTIR</v>
      </c>
      <c r="T66" s="12" t="str">
        <f t="shared" si="49"/>
        <v>Osječko-baranjska</v>
      </c>
      <c r="U66" s="12" t="str">
        <f t="shared" si="50"/>
        <v>Beli Manastir</v>
      </c>
      <c r="V66" s="12" t="str">
        <f t="shared" si="51"/>
        <v>državna</v>
      </c>
      <c r="W66" s="12" t="str">
        <f t="shared" si="52"/>
        <v>gimnazija</v>
      </c>
      <c r="X66" s="2" t="str">
        <f t="shared" si="53"/>
        <v>14-001-501</v>
      </c>
    </row>
    <row r="67" spans="1:24" ht="13.5" x14ac:dyDescent="0.2">
      <c r="A67" s="179"/>
      <c r="B67" s="181"/>
      <c r="C67" s="98"/>
      <c r="D67" s="98"/>
      <c r="E67" s="98"/>
      <c r="F67" s="98"/>
      <c r="G67" s="99"/>
      <c r="H67" s="99"/>
      <c r="I67" s="99"/>
      <c r="J67" s="99"/>
      <c r="M67" s="12" t="str">
        <f t="shared" si="42"/>
        <v>GIMNAZIJA BELI MANASTIR</v>
      </c>
      <c r="N67" s="12" t="str">
        <f t="shared" si="43"/>
        <v>Osječko-baranjska</v>
      </c>
      <c r="O67" s="12" t="str">
        <f t="shared" si="44"/>
        <v>Beli Manastir</v>
      </c>
      <c r="P67" s="12" t="str">
        <f t="shared" si="45"/>
        <v>državna</v>
      </c>
      <c r="Q67" s="12" t="str">
        <f t="shared" si="46"/>
        <v>gimnazija</v>
      </c>
      <c r="R67" s="2" t="str">
        <f t="shared" si="47"/>
        <v>14-001-501</v>
      </c>
      <c r="S67" s="12" t="str">
        <f t="shared" si="48"/>
        <v>GIMNAZIJA BELI MANASTIR</v>
      </c>
      <c r="T67" s="12" t="str">
        <f t="shared" si="49"/>
        <v>Osječko-baranjska</v>
      </c>
      <c r="U67" s="12" t="str">
        <f t="shared" si="50"/>
        <v>Beli Manastir</v>
      </c>
      <c r="V67" s="12" t="str">
        <f t="shared" si="51"/>
        <v>državna</v>
      </c>
      <c r="W67" s="12" t="str">
        <f t="shared" si="52"/>
        <v>gimnazija</v>
      </c>
      <c r="X67" s="2" t="str">
        <f t="shared" si="53"/>
        <v>14-001-501</v>
      </c>
    </row>
    <row r="68" spans="1:24" ht="13.5" x14ac:dyDescent="0.2">
      <c r="A68" s="179"/>
      <c r="B68" s="181"/>
      <c r="C68" s="98"/>
      <c r="D68" s="98"/>
      <c r="E68" s="98"/>
      <c r="F68" s="98"/>
      <c r="G68" s="99"/>
      <c r="H68" s="99"/>
      <c r="I68" s="99"/>
      <c r="J68" s="99"/>
      <c r="M68" s="12" t="str">
        <f t="shared" si="42"/>
        <v>GIMNAZIJA BELI MANASTIR</v>
      </c>
      <c r="N68" s="12" t="str">
        <f t="shared" si="43"/>
        <v>Osječko-baranjska</v>
      </c>
      <c r="O68" s="12" t="str">
        <f t="shared" si="44"/>
        <v>Beli Manastir</v>
      </c>
      <c r="P68" s="12" t="str">
        <f t="shared" si="45"/>
        <v>državna</v>
      </c>
      <c r="Q68" s="12" t="str">
        <f t="shared" si="46"/>
        <v>gimnazija</v>
      </c>
      <c r="R68" s="2" t="str">
        <f t="shared" si="47"/>
        <v>14-001-501</v>
      </c>
      <c r="S68" s="12" t="str">
        <f t="shared" si="48"/>
        <v>GIMNAZIJA BELI MANASTIR</v>
      </c>
      <c r="T68" s="12" t="str">
        <f t="shared" si="49"/>
        <v>Osječko-baranjska</v>
      </c>
      <c r="U68" s="12" t="str">
        <f t="shared" si="50"/>
        <v>Beli Manastir</v>
      </c>
      <c r="V68" s="12" t="str">
        <f t="shared" si="51"/>
        <v>državna</v>
      </c>
      <c r="W68" s="12" t="str">
        <f t="shared" si="52"/>
        <v>gimnazija</v>
      </c>
      <c r="X68" s="2" t="str">
        <f t="shared" si="53"/>
        <v>14-001-501</v>
      </c>
    </row>
    <row r="69" spans="1:24" ht="13.5" x14ac:dyDescent="0.2">
      <c r="A69" s="179"/>
      <c r="B69" s="181"/>
      <c r="C69" s="98"/>
      <c r="D69" s="98"/>
      <c r="E69" s="98"/>
      <c r="F69" s="98"/>
      <c r="G69" s="99"/>
      <c r="H69" s="99"/>
      <c r="I69" s="99"/>
      <c r="J69" s="99"/>
      <c r="M69" s="12" t="str">
        <f t="shared" si="42"/>
        <v>GIMNAZIJA BELI MANASTIR</v>
      </c>
      <c r="N69" s="12" t="str">
        <f t="shared" si="43"/>
        <v>Osječko-baranjska</v>
      </c>
      <c r="O69" s="12" t="str">
        <f t="shared" si="44"/>
        <v>Beli Manastir</v>
      </c>
      <c r="P69" s="12" t="str">
        <f t="shared" si="45"/>
        <v>državna</v>
      </c>
      <c r="Q69" s="12" t="str">
        <f t="shared" si="46"/>
        <v>gimnazija</v>
      </c>
      <c r="R69" s="2" t="str">
        <f t="shared" si="47"/>
        <v>14-001-501</v>
      </c>
      <c r="S69" s="12" t="str">
        <f t="shared" si="48"/>
        <v>GIMNAZIJA BELI MANASTIR</v>
      </c>
      <c r="T69" s="12" t="str">
        <f t="shared" si="49"/>
        <v>Osječko-baranjska</v>
      </c>
      <c r="U69" s="12" t="str">
        <f t="shared" si="50"/>
        <v>Beli Manastir</v>
      </c>
      <c r="V69" s="12" t="str">
        <f t="shared" si="51"/>
        <v>državna</v>
      </c>
      <c r="W69" s="12" t="str">
        <f t="shared" si="52"/>
        <v>gimnazija</v>
      </c>
      <c r="X69" s="2" t="str">
        <f t="shared" si="53"/>
        <v>14-001-501</v>
      </c>
    </row>
    <row r="70" spans="1:24" ht="13.5" x14ac:dyDescent="0.2">
      <c r="A70" s="179"/>
      <c r="B70" s="181"/>
      <c r="C70" s="98"/>
      <c r="D70" s="98"/>
      <c r="E70" s="98"/>
      <c r="F70" s="98"/>
      <c r="G70" s="99"/>
      <c r="H70" s="99"/>
      <c r="I70" s="99"/>
      <c r="J70" s="99"/>
      <c r="M70" s="12" t="str">
        <f t="shared" si="42"/>
        <v>GIMNAZIJA BELI MANASTIR</v>
      </c>
      <c r="N70" s="12" t="str">
        <f t="shared" si="43"/>
        <v>Osječko-baranjska</v>
      </c>
      <c r="O70" s="12" t="str">
        <f t="shared" si="44"/>
        <v>Beli Manastir</v>
      </c>
      <c r="P70" s="12" t="str">
        <f t="shared" si="45"/>
        <v>državna</v>
      </c>
      <c r="Q70" s="12" t="str">
        <f t="shared" si="46"/>
        <v>gimnazija</v>
      </c>
      <c r="R70" s="2" t="str">
        <f t="shared" si="47"/>
        <v>14-001-501</v>
      </c>
      <c r="S70" s="12" t="str">
        <f t="shared" si="48"/>
        <v>GIMNAZIJA BELI MANASTIR</v>
      </c>
      <c r="T70" s="12" t="str">
        <f t="shared" si="49"/>
        <v>Osječko-baranjska</v>
      </c>
      <c r="U70" s="12" t="str">
        <f t="shared" si="50"/>
        <v>Beli Manastir</v>
      </c>
      <c r="V70" s="12" t="str">
        <f t="shared" si="51"/>
        <v>državna</v>
      </c>
      <c r="W70" s="12" t="str">
        <f t="shared" si="52"/>
        <v>gimnazija</v>
      </c>
      <c r="X70" s="2" t="str">
        <f t="shared" si="53"/>
        <v>14-001-501</v>
      </c>
    </row>
    <row r="71" spans="1:24" ht="13.5" x14ac:dyDescent="0.2">
      <c r="A71" s="179"/>
      <c r="B71" s="181"/>
      <c r="C71" s="98"/>
      <c r="D71" s="98"/>
      <c r="E71" s="98"/>
      <c r="F71" s="98"/>
      <c r="G71" s="99"/>
      <c r="H71" s="99"/>
      <c r="I71" s="99"/>
      <c r="J71" s="99"/>
      <c r="M71" s="12" t="str">
        <f t="shared" si="42"/>
        <v>GIMNAZIJA BELI MANASTIR</v>
      </c>
      <c r="N71" s="12" t="str">
        <f t="shared" si="43"/>
        <v>Osječko-baranjska</v>
      </c>
      <c r="O71" s="12" t="str">
        <f t="shared" si="44"/>
        <v>Beli Manastir</v>
      </c>
      <c r="P71" s="12" t="str">
        <f t="shared" si="45"/>
        <v>državna</v>
      </c>
      <c r="Q71" s="12" t="str">
        <f t="shared" si="46"/>
        <v>gimnazija</v>
      </c>
      <c r="R71" s="2" t="str">
        <f t="shared" si="47"/>
        <v>14-001-501</v>
      </c>
      <c r="S71" s="12" t="str">
        <f t="shared" si="48"/>
        <v>GIMNAZIJA BELI MANASTIR</v>
      </c>
      <c r="T71" s="12" t="str">
        <f t="shared" si="49"/>
        <v>Osječko-baranjska</v>
      </c>
      <c r="U71" s="12" t="str">
        <f t="shared" si="50"/>
        <v>Beli Manastir</v>
      </c>
      <c r="V71" s="12" t="str">
        <f t="shared" si="51"/>
        <v>državna</v>
      </c>
      <c r="W71" s="12" t="str">
        <f t="shared" si="52"/>
        <v>gimnazija</v>
      </c>
      <c r="X71" s="2" t="str">
        <f t="shared" si="53"/>
        <v>14-001-501</v>
      </c>
    </row>
    <row r="72" spans="1:24" ht="13.5" x14ac:dyDescent="0.2">
      <c r="A72" s="179"/>
      <c r="B72" s="181"/>
      <c r="C72" s="98"/>
      <c r="D72" s="98"/>
      <c r="E72" s="98"/>
      <c r="F72" s="98"/>
      <c r="G72" s="99"/>
      <c r="H72" s="99"/>
      <c r="I72" s="99"/>
      <c r="J72" s="99"/>
      <c r="M72" s="12" t="str">
        <f t="shared" si="42"/>
        <v>GIMNAZIJA BELI MANASTIR</v>
      </c>
      <c r="N72" s="12" t="str">
        <f t="shared" si="43"/>
        <v>Osječko-baranjska</v>
      </c>
      <c r="O72" s="12" t="str">
        <f t="shared" si="44"/>
        <v>Beli Manastir</v>
      </c>
      <c r="P72" s="12" t="str">
        <f t="shared" si="45"/>
        <v>državna</v>
      </c>
      <c r="Q72" s="12" t="str">
        <f t="shared" si="46"/>
        <v>gimnazija</v>
      </c>
      <c r="R72" s="2" t="str">
        <f t="shared" si="47"/>
        <v>14-001-501</v>
      </c>
      <c r="S72" s="12" t="str">
        <f t="shared" si="48"/>
        <v>GIMNAZIJA BELI MANASTIR</v>
      </c>
      <c r="T72" s="12" t="str">
        <f t="shared" si="49"/>
        <v>Osječko-baranjska</v>
      </c>
      <c r="U72" s="12" t="str">
        <f t="shared" si="50"/>
        <v>Beli Manastir</v>
      </c>
      <c r="V72" s="12" t="str">
        <f t="shared" si="51"/>
        <v>državna</v>
      </c>
      <c r="W72" s="12" t="str">
        <f t="shared" si="52"/>
        <v>gimnazija</v>
      </c>
      <c r="X72" s="2" t="str">
        <f t="shared" si="53"/>
        <v>14-001-501</v>
      </c>
    </row>
    <row r="73" spans="1:24" ht="13.5" x14ac:dyDescent="0.2">
      <c r="A73" s="179"/>
      <c r="B73" s="181"/>
      <c r="C73" s="98"/>
      <c r="D73" s="98"/>
      <c r="E73" s="98"/>
      <c r="F73" s="98"/>
      <c r="G73" s="99"/>
      <c r="H73" s="99"/>
      <c r="I73" s="99"/>
      <c r="J73" s="99"/>
      <c r="M73" s="12" t="str">
        <f t="shared" si="42"/>
        <v>GIMNAZIJA BELI MANASTIR</v>
      </c>
      <c r="N73" s="12" t="str">
        <f t="shared" si="43"/>
        <v>Osječko-baranjska</v>
      </c>
      <c r="O73" s="12" t="str">
        <f t="shared" si="44"/>
        <v>Beli Manastir</v>
      </c>
      <c r="P73" s="12" t="str">
        <f t="shared" si="45"/>
        <v>državna</v>
      </c>
      <c r="Q73" s="12" t="str">
        <f t="shared" si="46"/>
        <v>gimnazija</v>
      </c>
      <c r="R73" s="2" t="str">
        <f t="shared" si="47"/>
        <v>14-001-501</v>
      </c>
      <c r="S73" s="12" t="str">
        <f t="shared" si="48"/>
        <v>GIMNAZIJA BELI MANASTIR</v>
      </c>
      <c r="T73" s="12" t="str">
        <f t="shared" si="49"/>
        <v>Osječko-baranjska</v>
      </c>
      <c r="U73" s="12" t="str">
        <f t="shared" si="50"/>
        <v>Beli Manastir</v>
      </c>
      <c r="V73" s="12" t="str">
        <f t="shared" si="51"/>
        <v>državna</v>
      </c>
      <c r="W73" s="12" t="str">
        <f t="shared" si="52"/>
        <v>gimnazija</v>
      </c>
      <c r="X73" s="2" t="str">
        <f t="shared" si="53"/>
        <v>14-001-501</v>
      </c>
    </row>
    <row r="74" spans="1:24" ht="13.5" x14ac:dyDescent="0.2">
      <c r="A74" s="179"/>
      <c r="B74" s="181"/>
      <c r="C74" s="98"/>
      <c r="D74" s="98"/>
      <c r="E74" s="98"/>
      <c r="F74" s="98"/>
      <c r="G74" s="99"/>
      <c r="H74" s="99"/>
      <c r="I74" s="99"/>
      <c r="J74" s="99"/>
      <c r="M74" s="12" t="str">
        <f t="shared" si="42"/>
        <v>GIMNAZIJA BELI MANASTIR</v>
      </c>
      <c r="N74" s="12" t="str">
        <f t="shared" si="43"/>
        <v>Osječko-baranjska</v>
      </c>
      <c r="O74" s="12" t="str">
        <f t="shared" si="44"/>
        <v>Beli Manastir</v>
      </c>
      <c r="P74" s="12" t="str">
        <f t="shared" si="45"/>
        <v>državna</v>
      </c>
      <c r="Q74" s="12" t="str">
        <f t="shared" si="46"/>
        <v>gimnazija</v>
      </c>
      <c r="R74" s="2" t="str">
        <f t="shared" si="47"/>
        <v>14-001-501</v>
      </c>
      <c r="S74" s="12" t="str">
        <f t="shared" si="48"/>
        <v>GIMNAZIJA BELI MANASTIR</v>
      </c>
      <c r="T74" s="12" t="str">
        <f t="shared" si="49"/>
        <v>Osječko-baranjska</v>
      </c>
      <c r="U74" s="12" t="str">
        <f t="shared" si="50"/>
        <v>Beli Manastir</v>
      </c>
      <c r="V74" s="12" t="str">
        <f t="shared" si="51"/>
        <v>državna</v>
      </c>
      <c r="W74" s="12" t="str">
        <f t="shared" si="52"/>
        <v>gimnazija</v>
      </c>
      <c r="X74" s="2" t="str">
        <f t="shared" si="53"/>
        <v>14-001-501</v>
      </c>
    </row>
    <row r="134" spans="1:1" hidden="1" x14ac:dyDescent="0.2">
      <c r="A134" s="2" t="s">
        <v>235</v>
      </c>
    </row>
    <row r="135" spans="1:1" hidden="1" x14ac:dyDescent="0.2">
      <c r="A135" s="2" t="s">
        <v>95</v>
      </c>
    </row>
    <row r="136" spans="1:1" hidden="1" x14ac:dyDescent="0.2">
      <c r="A136" s="2" t="s">
        <v>236</v>
      </c>
    </row>
    <row r="137" spans="1:1" hidden="1" x14ac:dyDescent="0.2">
      <c r="A137" s="2" t="s">
        <v>237</v>
      </c>
    </row>
    <row r="138" spans="1:1" hidden="1" x14ac:dyDescent="0.2">
      <c r="A138" s="2" t="s">
        <v>238</v>
      </c>
    </row>
    <row r="139" spans="1:1" hidden="1" x14ac:dyDescent="0.2">
      <c r="A139" s="2" t="s">
        <v>239</v>
      </c>
    </row>
  </sheetData>
  <sheetProtection password="BEF6" sheet="1" objects="1" scenarios="1" selectLockedCells="1"/>
  <mergeCells count="92">
    <mergeCell ref="A1:E1"/>
    <mergeCell ref="A2:E2"/>
    <mergeCell ref="A6:B6"/>
    <mergeCell ref="C6:F6"/>
    <mergeCell ref="A7:B8"/>
    <mergeCell ref="C7:J7"/>
    <mergeCell ref="C8:D8"/>
    <mergeCell ref="E8:F8"/>
    <mergeCell ref="G8:H8"/>
    <mergeCell ref="I8:J8"/>
    <mergeCell ref="C20:F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0:B20"/>
    <mergeCell ref="A21:B22"/>
    <mergeCell ref="C21:J21"/>
    <mergeCell ref="C22:D22"/>
    <mergeCell ref="E22:F22"/>
    <mergeCell ref="G22:H22"/>
    <mergeCell ref="I22:J22"/>
    <mergeCell ref="C34:F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4:B34"/>
    <mergeCell ref="A35:B36"/>
    <mergeCell ref="C35:J35"/>
    <mergeCell ref="C36:D36"/>
    <mergeCell ref="E36:F36"/>
    <mergeCell ref="G36:H36"/>
    <mergeCell ref="I36:J36"/>
    <mergeCell ref="C48:F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B48"/>
    <mergeCell ref="A49:B50"/>
    <mergeCell ref="C49:J49"/>
    <mergeCell ref="C50:D50"/>
    <mergeCell ref="E50:F50"/>
    <mergeCell ref="G50:H50"/>
    <mergeCell ref="I50:J50"/>
    <mergeCell ref="C62:F6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B62"/>
    <mergeCell ref="A63:B64"/>
    <mergeCell ref="C63:J63"/>
    <mergeCell ref="C64:D64"/>
    <mergeCell ref="E64:F64"/>
    <mergeCell ref="G64:H64"/>
    <mergeCell ref="I64:J64"/>
    <mergeCell ref="A71:B71"/>
    <mergeCell ref="A72:B72"/>
    <mergeCell ref="A73:B73"/>
    <mergeCell ref="A74:B74"/>
    <mergeCell ref="A65:B65"/>
    <mergeCell ref="A66:B66"/>
    <mergeCell ref="A67:B67"/>
    <mergeCell ref="A68:B68"/>
    <mergeCell ref="A69:B69"/>
    <mergeCell ref="A70:B70"/>
  </mergeCells>
  <dataValidations count="1">
    <dataValidation type="list" allowBlank="1" showInputMessage="1" showErrorMessage="1" error="Izaberite iz izbornika" sqref="C6:F6 C62:F62 C48:F48 C34:F34 C20:F20">
      <formula1>$A$135:$A$139</formula1>
    </dataValidation>
  </dataValidation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"/>
  <sheetViews>
    <sheetView showGridLines="0" workbookViewId="0">
      <selection activeCell="A10" sqref="A10"/>
    </sheetView>
  </sheetViews>
  <sheetFormatPr defaultRowHeight="12.75" x14ac:dyDescent="0.2"/>
  <cols>
    <col min="1" max="10" width="9.140625" style="1"/>
    <col min="11" max="22" width="0" style="1" hidden="1" customWidth="1"/>
    <col min="23" max="16384" width="9.140625" style="1"/>
  </cols>
  <sheetData>
    <row r="1" spans="1:22" x14ac:dyDescent="0.2">
      <c r="A1" s="260" t="str">
        <f>NazivSkole</f>
        <v>GIMNAZIJA BELI MANASTIR</v>
      </c>
      <c r="B1" s="261"/>
      <c r="C1" s="261"/>
      <c r="D1" s="261"/>
      <c r="E1" s="261"/>
    </row>
    <row r="2" spans="1:22" x14ac:dyDescent="0.2">
      <c r="A2" s="191" t="str">
        <f>GradMjesto</f>
        <v>Beli Manastir</v>
      </c>
      <c r="B2" s="238"/>
      <c r="C2" s="238"/>
      <c r="D2" s="238"/>
      <c r="E2" s="192"/>
    </row>
    <row r="5" spans="1:22" x14ac:dyDescent="0.2">
      <c r="A5" s="13" t="s">
        <v>240</v>
      </c>
      <c r="B5" s="14"/>
      <c r="C5" s="14"/>
      <c r="D5" s="14"/>
      <c r="E5" s="14"/>
      <c r="F5" s="14"/>
      <c r="G5" s="14"/>
      <c r="H5" s="14"/>
    </row>
    <row r="6" spans="1:22" x14ac:dyDescent="0.2">
      <c r="A6" s="2"/>
      <c r="B6" s="2"/>
      <c r="C6" s="2"/>
      <c r="D6" s="2"/>
      <c r="E6" s="2"/>
      <c r="F6" s="2"/>
      <c r="G6" s="2"/>
      <c r="H6" s="2"/>
    </row>
    <row r="7" spans="1:22" ht="13.5" x14ac:dyDescent="0.25">
      <c r="A7" s="2"/>
      <c r="B7" s="2"/>
      <c r="C7" s="2"/>
      <c r="D7" s="2"/>
      <c r="E7" s="2"/>
      <c r="F7" s="2"/>
      <c r="G7" s="2"/>
      <c r="H7" s="2"/>
      <c r="Q7" s="82" t="s">
        <v>153</v>
      </c>
      <c r="R7" s="82" t="s">
        <v>42</v>
      </c>
      <c r="S7" s="82" t="s">
        <v>43</v>
      </c>
      <c r="T7" s="82" t="s">
        <v>44</v>
      </c>
      <c r="U7" s="82" t="s">
        <v>45</v>
      </c>
      <c r="V7" s="83" t="s">
        <v>46</v>
      </c>
    </row>
    <row r="8" spans="1:22" ht="13.5" x14ac:dyDescent="0.2">
      <c r="A8" s="256" t="s">
        <v>230</v>
      </c>
      <c r="B8" s="257"/>
      <c r="C8" s="257"/>
      <c r="D8" s="257"/>
      <c r="E8" s="257"/>
      <c r="F8" s="257"/>
      <c r="G8" s="257"/>
      <c r="H8" s="257"/>
      <c r="Q8" s="12" t="str">
        <f t="shared" ref="Q8:Q19" si="0">NazivSkole</f>
        <v>GIMNAZIJA BELI MANASTIR</v>
      </c>
      <c r="R8" s="12" t="str">
        <f t="shared" ref="R8:R19" si="1">Zupanija</f>
        <v>Osječko-baranjska</v>
      </c>
      <c r="S8" s="12" t="str">
        <f t="shared" ref="S8:S19" si="2">GradMjesto</f>
        <v>Beli Manastir</v>
      </c>
      <c r="T8" s="12" t="str">
        <f t="shared" ref="T8:T19" si="3">Osnivac</f>
        <v>državna</v>
      </c>
      <c r="U8" s="12" t="str">
        <f t="shared" ref="U8:U19" si="4">VrstaSkole</f>
        <v>gimnazija</v>
      </c>
      <c r="V8" s="2" t="str">
        <f t="shared" ref="V8:V19" si="5">SifraSkole</f>
        <v>14-001-501</v>
      </c>
    </row>
    <row r="9" spans="1:22" ht="13.5" x14ac:dyDescent="0.25">
      <c r="A9" s="258" t="s">
        <v>231</v>
      </c>
      <c r="B9" s="259"/>
      <c r="C9" s="258" t="s">
        <v>232</v>
      </c>
      <c r="D9" s="259"/>
      <c r="E9" s="258" t="s">
        <v>233</v>
      </c>
      <c r="F9" s="259"/>
      <c r="G9" s="258" t="s">
        <v>234</v>
      </c>
      <c r="H9" s="259"/>
      <c r="K9" s="82" t="s">
        <v>153</v>
      </c>
      <c r="L9" s="82" t="s">
        <v>42</v>
      </c>
      <c r="M9" s="82" t="s">
        <v>43</v>
      </c>
      <c r="N9" s="82" t="s">
        <v>44</v>
      </c>
      <c r="O9" s="82" t="s">
        <v>45</v>
      </c>
      <c r="P9" s="83" t="s">
        <v>46</v>
      </c>
      <c r="Q9" s="12" t="str">
        <f t="shared" si="0"/>
        <v>GIMNAZIJA BELI MANASTIR</v>
      </c>
      <c r="R9" s="12" t="str">
        <f t="shared" si="1"/>
        <v>Osječko-baranjska</v>
      </c>
      <c r="S9" s="12" t="str">
        <f t="shared" si="2"/>
        <v>Beli Manastir</v>
      </c>
      <c r="T9" s="12" t="str">
        <f t="shared" si="3"/>
        <v>državna</v>
      </c>
      <c r="U9" s="12" t="str">
        <f t="shared" si="4"/>
        <v>gimnazija</v>
      </c>
      <c r="V9" s="2" t="str">
        <f t="shared" si="5"/>
        <v>14-001-501</v>
      </c>
    </row>
    <row r="10" spans="1:22" ht="13.5" x14ac:dyDescent="0.2">
      <c r="A10" s="100"/>
      <c r="B10" s="100"/>
      <c r="C10" s="100"/>
      <c r="D10" s="100"/>
      <c r="E10" s="92"/>
      <c r="F10" s="92"/>
      <c r="G10" s="92"/>
      <c r="H10" s="92"/>
      <c r="K10" s="12" t="str">
        <f t="shared" ref="K10:K19" si="6">NazivSkole</f>
        <v>GIMNAZIJA BELI MANASTIR</v>
      </c>
      <c r="L10" s="12" t="str">
        <f t="shared" ref="L10:L19" si="7">Zupanija</f>
        <v>Osječko-baranjska</v>
      </c>
      <c r="M10" s="12" t="str">
        <f t="shared" ref="M10:M19" si="8">GradMjesto</f>
        <v>Beli Manastir</v>
      </c>
      <c r="N10" s="12" t="str">
        <f t="shared" ref="N10:N19" si="9">Osnivac</f>
        <v>državna</v>
      </c>
      <c r="O10" s="12" t="str">
        <f t="shared" ref="O10:O19" si="10">VrstaSkole</f>
        <v>gimnazija</v>
      </c>
      <c r="P10" s="2" t="str">
        <f t="shared" ref="P10:P19" si="11">SifraSkole</f>
        <v>14-001-501</v>
      </c>
      <c r="Q10" s="12" t="str">
        <f t="shared" si="0"/>
        <v>GIMNAZIJA BELI MANASTIR</v>
      </c>
      <c r="R10" s="12" t="str">
        <f t="shared" si="1"/>
        <v>Osječko-baranjska</v>
      </c>
      <c r="S10" s="12" t="str">
        <f t="shared" si="2"/>
        <v>Beli Manastir</v>
      </c>
      <c r="T10" s="12" t="str">
        <f t="shared" si="3"/>
        <v>državna</v>
      </c>
      <c r="U10" s="12" t="str">
        <f t="shared" si="4"/>
        <v>gimnazija</v>
      </c>
      <c r="V10" s="2" t="str">
        <f t="shared" si="5"/>
        <v>14-001-501</v>
      </c>
    </row>
    <row r="11" spans="1:22" ht="13.5" x14ac:dyDescent="0.2">
      <c r="A11" s="100"/>
      <c r="B11" s="100"/>
      <c r="C11" s="100"/>
      <c r="D11" s="100"/>
      <c r="E11" s="92"/>
      <c r="F11" s="92"/>
      <c r="G11" s="92"/>
      <c r="H11" s="92"/>
      <c r="K11" s="12" t="str">
        <f t="shared" si="6"/>
        <v>GIMNAZIJA BELI MANASTIR</v>
      </c>
      <c r="L11" s="12" t="str">
        <f t="shared" si="7"/>
        <v>Osječko-baranjska</v>
      </c>
      <c r="M11" s="12" t="str">
        <f t="shared" si="8"/>
        <v>Beli Manastir</v>
      </c>
      <c r="N11" s="12" t="str">
        <f t="shared" si="9"/>
        <v>državna</v>
      </c>
      <c r="O11" s="12" t="str">
        <f t="shared" si="10"/>
        <v>gimnazija</v>
      </c>
      <c r="P11" s="2" t="str">
        <f t="shared" si="11"/>
        <v>14-001-501</v>
      </c>
      <c r="Q11" s="12" t="str">
        <f t="shared" si="0"/>
        <v>GIMNAZIJA BELI MANASTIR</v>
      </c>
      <c r="R11" s="12" t="str">
        <f t="shared" si="1"/>
        <v>Osječko-baranjska</v>
      </c>
      <c r="S11" s="12" t="str">
        <f t="shared" si="2"/>
        <v>Beli Manastir</v>
      </c>
      <c r="T11" s="12" t="str">
        <f t="shared" si="3"/>
        <v>državna</v>
      </c>
      <c r="U11" s="12" t="str">
        <f t="shared" si="4"/>
        <v>gimnazija</v>
      </c>
      <c r="V11" s="2" t="str">
        <f t="shared" si="5"/>
        <v>14-001-501</v>
      </c>
    </row>
    <row r="12" spans="1:22" ht="13.5" x14ac:dyDescent="0.2">
      <c r="A12" s="100"/>
      <c r="B12" s="100"/>
      <c r="C12" s="100"/>
      <c r="D12" s="100"/>
      <c r="E12" s="92"/>
      <c r="F12" s="92"/>
      <c r="G12" s="92"/>
      <c r="H12" s="92"/>
      <c r="K12" s="12" t="str">
        <f t="shared" si="6"/>
        <v>GIMNAZIJA BELI MANASTIR</v>
      </c>
      <c r="L12" s="12" t="str">
        <f t="shared" si="7"/>
        <v>Osječko-baranjska</v>
      </c>
      <c r="M12" s="12" t="str">
        <f t="shared" si="8"/>
        <v>Beli Manastir</v>
      </c>
      <c r="N12" s="12" t="str">
        <f t="shared" si="9"/>
        <v>državna</v>
      </c>
      <c r="O12" s="12" t="str">
        <f t="shared" si="10"/>
        <v>gimnazija</v>
      </c>
      <c r="P12" s="2" t="str">
        <f t="shared" si="11"/>
        <v>14-001-501</v>
      </c>
      <c r="Q12" s="12" t="str">
        <f t="shared" si="0"/>
        <v>GIMNAZIJA BELI MANASTIR</v>
      </c>
      <c r="R12" s="12" t="str">
        <f t="shared" si="1"/>
        <v>Osječko-baranjska</v>
      </c>
      <c r="S12" s="12" t="str">
        <f t="shared" si="2"/>
        <v>Beli Manastir</v>
      </c>
      <c r="T12" s="12" t="str">
        <f t="shared" si="3"/>
        <v>državna</v>
      </c>
      <c r="U12" s="12" t="str">
        <f t="shared" si="4"/>
        <v>gimnazija</v>
      </c>
      <c r="V12" s="2" t="str">
        <f t="shared" si="5"/>
        <v>14-001-501</v>
      </c>
    </row>
    <row r="13" spans="1:22" ht="13.5" x14ac:dyDescent="0.2">
      <c r="A13" s="100"/>
      <c r="B13" s="100"/>
      <c r="C13" s="100"/>
      <c r="D13" s="100"/>
      <c r="E13" s="92"/>
      <c r="F13" s="92"/>
      <c r="G13" s="92"/>
      <c r="H13" s="92"/>
      <c r="K13" s="12" t="str">
        <f t="shared" si="6"/>
        <v>GIMNAZIJA BELI MANASTIR</v>
      </c>
      <c r="L13" s="12" t="str">
        <f t="shared" si="7"/>
        <v>Osječko-baranjska</v>
      </c>
      <c r="M13" s="12" t="str">
        <f t="shared" si="8"/>
        <v>Beli Manastir</v>
      </c>
      <c r="N13" s="12" t="str">
        <f t="shared" si="9"/>
        <v>državna</v>
      </c>
      <c r="O13" s="12" t="str">
        <f t="shared" si="10"/>
        <v>gimnazija</v>
      </c>
      <c r="P13" s="2" t="str">
        <f t="shared" si="11"/>
        <v>14-001-501</v>
      </c>
      <c r="Q13" s="12" t="str">
        <f t="shared" si="0"/>
        <v>GIMNAZIJA BELI MANASTIR</v>
      </c>
      <c r="R13" s="12" t="str">
        <f t="shared" si="1"/>
        <v>Osječko-baranjska</v>
      </c>
      <c r="S13" s="12" t="str">
        <f t="shared" si="2"/>
        <v>Beli Manastir</v>
      </c>
      <c r="T13" s="12" t="str">
        <f t="shared" si="3"/>
        <v>državna</v>
      </c>
      <c r="U13" s="12" t="str">
        <f t="shared" si="4"/>
        <v>gimnazija</v>
      </c>
      <c r="V13" s="2" t="str">
        <f t="shared" si="5"/>
        <v>14-001-501</v>
      </c>
    </row>
    <row r="14" spans="1:22" ht="13.5" x14ac:dyDescent="0.2">
      <c r="A14" s="100"/>
      <c r="B14" s="100"/>
      <c r="C14" s="100"/>
      <c r="D14" s="100"/>
      <c r="E14" s="92"/>
      <c r="F14" s="92"/>
      <c r="G14" s="92"/>
      <c r="H14" s="92"/>
      <c r="K14" s="12" t="str">
        <f t="shared" si="6"/>
        <v>GIMNAZIJA BELI MANASTIR</v>
      </c>
      <c r="L14" s="12" t="str">
        <f t="shared" si="7"/>
        <v>Osječko-baranjska</v>
      </c>
      <c r="M14" s="12" t="str">
        <f t="shared" si="8"/>
        <v>Beli Manastir</v>
      </c>
      <c r="N14" s="12" t="str">
        <f t="shared" si="9"/>
        <v>državna</v>
      </c>
      <c r="O14" s="12" t="str">
        <f t="shared" si="10"/>
        <v>gimnazija</v>
      </c>
      <c r="P14" s="2" t="str">
        <f t="shared" si="11"/>
        <v>14-001-501</v>
      </c>
      <c r="Q14" s="12" t="str">
        <f t="shared" si="0"/>
        <v>GIMNAZIJA BELI MANASTIR</v>
      </c>
      <c r="R14" s="12" t="str">
        <f t="shared" si="1"/>
        <v>Osječko-baranjska</v>
      </c>
      <c r="S14" s="12" t="str">
        <f t="shared" si="2"/>
        <v>Beli Manastir</v>
      </c>
      <c r="T14" s="12" t="str">
        <f t="shared" si="3"/>
        <v>državna</v>
      </c>
      <c r="U14" s="12" t="str">
        <f t="shared" si="4"/>
        <v>gimnazija</v>
      </c>
      <c r="V14" s="2" t="str">
        <f t="shared" si="5"/>
        <v>14-001-501</v>
      </c>
    </row>
    <row r="15" spans="1:22" ht="13.5" x14ac:dyDescent="0.2">
      <c r="A15" s="100"/>
      <c r="B15" s="100"/>
      <c r="C15" s="100"/>
      <c r="D15" s="100"/>
      <c r="E15" s="92"/>
      <c r="F15" s="92"/>
      <c r="G15" s="92"/>
      <c r="H15" s="92"/>
      <c r="K15" s="12" t="str">
        <f t="shared" si="6"/>
        <v>GIMNAZIJA BELI MANASTIR</v>
      </c>
      <c r="L15" s="12" t="str">
        <f t="shared" si="7"/>
        <v>Osječko-baranjska</v>
      </c>
      <c r="M15" s="12" t="str">
        <f t="shared" si="8"/>
        <v>Beli Manastir</v>
      </c>
      <c r="N15" s="12" t="str">
        <f t="shared" si="9"/>
        <v>državna</v>
      </c>
      <c r="O15" s="12" t="str">
        <f t="shared" si="10"/>
        <v>gimnazija</v>
      </c>
      <c r="P15" s="2" t="str">
        <f t="shared" si="11"/>
        <v>14-001-501</v>
      </c>
      <c r="Q15" s="12" t="str">
        <f t="shared" si="0"/>
        <v>GIMNAZIJA BELI MANASTIR</v>
      </c>
      <c r="R15" s="12" t="str">
        <f t="shared" si="1"/>
        <v>Osječko-baranjska</v>
      </c>
      <c r="S15" s="12" t="str">
        <f t="shared" si="2"/>
        <v>Beli Manastir</v>
      </c>
      <c r="T15" s="12" t="str">
        <f t="shared" si="3"/>
        <v>državna</v>
      </c>
      <c r="U15" s="12" t="str">
        <f t="shared" si="4"/>
        <v>gimnazija</v>
      </c>
      <c r="V15" s="2" t="str">
        <f t="shared" si="5"/>
        <v>14-001-501</v>
      </c>
    </row>
    <row r="16" spans="1:22" ht="13.5" x14ac:dyDescent="0.2">
      <c r="A16" s="100"/>
      <c r="B16" s="100"/>
      <c r="C16" s="100"/>
      <c r="D16" s="100"/>
      <c r="E16" s="92"/>
      <c r="F16" s="92"/>
      <c r="G16" s="92"/>
      <c r="H16" s="92"/>
      <c r="K16" s="12" t="str">
        <f t="shared" si="6"/>
        <v>GIMNAZIJA BELI MANASTIR</v>
      </c>
      <c r="L16" s="12" t="str">
        <f t="shared" si="7"/>
        <v>Osječko-baranjska</v>
      </c>
      <c r="M16" s="12" t="str">
        <f t="shared" si="8"/>
        <v>Beli Manastir</v>
      </c>
      <c r="N16" s="12" t="str">
        <f t="shared" si="9"/>
        <v>državna</v>
      </c>
      <c r="O16" s="12" t="str">
        <f t="shared" si="10"/>
        <v>gimnazija</v>
      </c>
      <c r="P16" s="2" t="str">
        <f t="shared" si="11"/>
        <v>14-001-501</v>
      </c>
      <c r="Q16" s="12" t="str">
        <f t="shared" si="0"/>
        <v>GIMNAZIJA BELI MANASTIR</v>
      </c>
      <c r="R16" s="12" t="str">
        <f t="shared" si="1"/>
        <v>Osječko-baranjska</v>
      </c>
      <c r="S16" s="12" t="str">
        <f t="shared" si="2"/>
        <v>Beli Manastir</v>
      </c>
      <c r="T16" s="12" t="str">
        <f t="shared" si="3"/>
        <v>državna</v>
      </c>
      <c r="U16" s="12" t="str">
        <f t="shared" si="4"/>
        <v>gimnazija</v>
      </c>
      <c r="V16" s="2" t="str">
        <f t="shared" si="5"/>
        <v>14-001-501</v>
      </c>
    </row>
    <row r="17" spans="1:22" ht="13.5" x14ac:dyDescent="0.2">
      <c r="A17" s="100"/>
      <c r="B17" s="100"/>
      <c r="C17" s="100"/>
      <c r="D17" s="100"/>
      <c r="E17" s="92"/>
      <c r="F17" s="92"/>
      <c r="G17" s="92"/>
      <c r="H17" s="92"/>
      <c r="K17" s="12" t="str">
        <f t="shared" si="6"/>
        <v>GIMNAZIJA BELI MANASTIR</v>
      </c>
      <c r="L17" s="12" t="str">
        <f t="shared" si="7"/>
        <v>Osječko-baranjska</v>
      </c>
      <c r="M17" s="12" t="str">
        <f t="shared" si="8"/>
        <v>Beli Manastir</v>
      </c>
      <c r="N17" s="12" t="str">
        <f t="shared" si="9"/>
        <v>državna</v>
      </c>
      <c r="O17" s="12" t="str">
        <f t="shared" si="10"/>
        <v>gimnazija</v>
      </c>
      <c r="P17" s="2" t="str">
        <f t="shared" si="11"/>
        <v>14-001-501</v>
      </c>
      <c r="Q17" s="12" t="str">
        <f t="shared" si="0"/>
        <v>GIMNAZIJA BELI MANASTIR</v>
      </c>
      <c r="R17" s="12" t="str">
        <f t="shared" si="1"/>
        <v>Osječko-baranjska</v>
      </c>
      <c r="S17" s="12" t="str">
        <f t="shared" si="2"/>
        <v>Beli Manastir</v>
      </c>
      <c r="T17" s="12" t="str">
        <f t="shared" si="3"/>
        <v>državna</v>
      </c>
      <c r="U17" s="12" t="str">
        <f t="shared" si="4"/>
        <v>gimnazija</v>
      </c>
      <c r="V17" s="2" t="str">
        <f t="shared" si="5"/>
        <v>14-001-501</v>
      </c>
    </row>
    <row r="18" spans="1:22" ht="13.5" x14ac:dyDescent="0.2">
      <c r="A18" s="100"/>
      <c r="B18" s="100"/>
      <c r="C18" s="100"/>
      <c r="D18" s="100"/>
      <c r="E18" s="92"/>
      <c r="F18" s="92"/>
      <c r="G18" s="92"/>
      <c r="H18" s="92"/>
      <c r="K18" s="12" t="str">
        <f t="shared" si="6"/>
        <v>GIMNAZIJA BELI MANASTIR</v>
      </c>
      <c r="L18" s="12" t="str">
        <f t="shared" si="7"/>
        <v>Osječko-baranjska</v>
      </c>
      <c r="M18" s="12" t="str">
        <f t="shared" si="8"/>
        <v>Beli Manastir</v>
      </c>
      <c r="N18" s="12" t="str">
        <f t="shared" si="9"/>
        <v>državna</v>
      </c>
      <c r="O18" s="12" t="str">
        <f t="shared" si="10"/>
        <v>gimnazija</v>
      </c>
      <c r="P18" s="2" t="str">
        <f t="shared" si="11"/>
        <v>14-001-501</v>
      </c>
      <c r="Q18" s="12" t="str">
        <f t="shared" si="0"/>
        <v>GIMNAZIJA BELI MANASTIR</v>
      </c>
      <c r="R18" s="12" t="str">
        <f t="shared" si="1"/>
        <v>Osječko-baranjska</v>
      </c>
      <c r="S18" s="12" t="str">
        <f t="shared" si="2"/>
        <v>Beli Manastir</v>
      </c>
      <c r="T18" s="12" t="str">
        <f t="shared" si="3"/>
        <v>državna</v>
      </c>
      <c r="U18" s="12" t="str">
        <f t="shared" si="4"/>
        <v>gimnazija</v>
      </c>
      <c r="V18" s="2" t="str">
        <f t="shared" si="5"/>
        <v>14-001-501</v>
      </c>
    </row>
    <row r="19" spans="1:22" ht="13.5" x14ac:dyDescent="0.2">
      <c r="A19" s="100"/>
      <c r="B19" s="100"/>
      <c r="C19" s="100"/>
      <c r="D19" s="100"/>
      <c r="E19" s="92"/>
      <c r="F19" s="92"/>
      <c r="G19" s="92"/>
      <c r="H19" s="92"/>
      <c r="K19" s="12" t="str">
        <f t="shared" si="6"/>
        <v>GIMNAZIJA BELI MANASTIR</v>
      </c>
      <c r="L19" s="12" t="str">
        <f t="shared" si="7"/>
        <v>Osječko-baranjska</v>
      </c>
      <c r="M19" s="12" t="str">
        <f t="shared" si="8"/>
        <v>Beli Manastir</v>
      </c>
      <c r="N19" s="12" t="str">
        <f t="shared" si="9"/>
        <v>državna</v>
      </c>
      <c r="O19" s="12" t="str">
        <f t="shared" si="10"/>
        <v>gimnazija</v>
      </c>
      <c r="P19" s="2" t="str">
        <f t="shared" si="11"/>
        <v>14-001-501</v>
      </c>
      <c r="Q19" s="12" t="str">
        <f t="shared" si="0"/>
        <v>GIMNAZIJA BELI MANASTIR</v>
      </c>
      <c r="R19" s="12" t="str">
        <f t="shared" si="1"/>
        <v>Osječko-baranjska</v>
      </c>
      <c r="S19" s="12" t="str">
        <f t="shared" si="2"/>
        <v>Beli Manastir</v>
      </c>
      <c r="T19" s="12" t="str">
        <f t="shared" si="3"/>
        <v>državna</v>
      </c>
      <c r="U19" s="12" t="str">
        <f t="shared" si="4"/>
        <v>gimnazija</v>
      </c>
      <c r="V19" s="2" t="str">
        <f t="shared" si="5"/>
        <v>14-001-501</v>
      </c>
    </row>
    <row r="20" spans="1:22" x14ac:dyDescent="0.2">
      <c r="A20" s="2"/>
      <c r="B20" s="2"/>
      <c r="C20" s="2"/>
      <c r="D20" s="2"/>
      <c r="E20" s="2"/>
      <c r="F20" s="2"/>
      <c r="G20" s="2"/>
      <c r="H20" s="2"/>
    </row>
    <row r="21" spans="1:22" x14ac:dyDescent="0.2">
      <c r="A21" s="2"/>
      <c r="B21" s="2"/>
      <c r="C21" s="2"/>
      <c r="D21" s="2"/>
      <c r="E21" s="2"/>
      <c r="F21" s="2"/>
      <c r="G21" s="2"/>
      <c r="H21" s="2"/>
    </row>
    <row r="22" spans="1:22" ht="13.5" x14ac:dyDescent="0.2">
      <c r="A22" s="193" t="s">
        <v>241</v>
      </c>
      <c r="B22" s="193"/>
      <c r="C22" s="193"/>
      <c r="D22" s="193"/>
      <c r="E22" s="193"/>
      <c r="F22" s="193"/>
      <c r="G22" s="262" t="s">
        <v>95</v>
      </c>
      <c r="H22" s="262"/>
      <c r="K22" s="12" t="str">
        <f>NazivSkole</f>
        <v>GIMNAZIJA BELI MANASTIR</v>
      </c>
      <c r="L22" s="12" t="str">
        <f>Zupanija</f>
        <v>Osječko-baranjska</v>
      </c>
      <c r="M22" s="12" t="str">
        <f>GradMjesto</f>
        <v>Beli Manastir</v>
      </c>
      <c r="N22" s="12" t="str">
        <f>Osnivac</f>
        <v>državna</v>
      </c>
      <c r="O22" s="12" t="str">
        <f>VrstaSkole</f>
        <v>gimnazija</v>
      </c>
      <c r="P22" s="2" t="str">
        <f>SifraSkole</f>
        <v>14-001-501</v>
      </c>
      <c r="Q22" s="12" t="str">
        <f>NazivSkole</f>
        <v>GIMNAZIJA BELI MANASTIR</v>
      </c>
      <c r="R22" s="12" t="str">
        <f>Zupanija</f>
        <v>Osječko-baranjska</v>
      </c>
      <c r="S22" s="12" t="str">
        <f>GradMjesto</f>
        <v>Beli Manastir</v>
      </c>
      <c r="T22" s="12" t="str">
        <f>Osnivac</f>
        <v>državna</v>
      </c>
      <c r="U22" s="12" t="str">
        <f>VrstaSkole</f>
        <v>gimnazija</v>
      </c>
      <c r="V22" s="2" t="str">
        <f>SifraSkole</f>
        <v>14-001-501</v>
      </c>
    </row>
    <row r="103" spans="1:1" hidden="1" x14ac:dyDescent="0.2">
      <c r="A103" s="2" t="s">
        <v>242</v>
      </c>
    </row>
    <row r="104" spans="1:1" hidden="1" x14ac:dyDescent="0.2">
      <c r="A104" s="2" t="s">
        <v>95</v>
      </c>
    </row>
    <row r="105" spans="1:1" hidden="1" x14ac:dyDescent="0.2">
      <c r="A105" s="2" t="s">
        <v>189</v>
      </c>
    </row>
    <row r="106" spans="1:1" hidden="1" x14ac:dyDescent="0.2">
      <c r="A106" s="2" t="s">
        <v>191</v>
      </c>
    </row>
  </sheetData>
  <sheetProtection password="BEF6" sheet="1" objects="1" scenarios="1" selectLockedCells="1"/>
  <mergeCells count="9">
    <mergeCell ref="A22:F22"/>
    <mergeCell ref="G22:H22"/>
    <mergeCell ref="A1:E1"/>
    <mergeCell ref="A2:E2"/>
    <mergeCell ref="A8:H8"/>
    <mergeCell ref="A9:B9"/>
    <mergeCell ref="C9:D9"/>
    <mergeCell ref="E9:F9"/>
    <mergeCell ref="G9:H9"/>
  </mergeCells>
  <dataValidations count="1">
    <dataValidation type="list" allowBlank="1" showInputMessage="1" showErrorMessage="1" error="Izaberite iz izbornika" sqref="G22:H22">
      <formula1>$A$104:$A$106</formula1>
    </dataValidation>
  </dataValidation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21</vt:i4>
      </vt:variant>
    </vt:vector>
  </HeadingPairs>
  <TitlesOfParts>
    <vt:vector size="27" baseType="lpstr">
      <vt:lpstr>01 OPCI PODACI</vt:lpstr>
      <vt:lpstr>02 PROSTOR I ZAPOSLENICI</vt:lpstr>
      <vt:lpstr>03 TJEDNA ZADUZENJA NASTAVNIKA</vt:lpstr>
      <vt:lpstr>04 DVOJEZICNA NASTAVA</vt:lpstr>
      <vt:lpstr>05 DSD_DEUTSCHES SPRACH DIPLOM</vt:lpstr>
      <vt:lpstr>List1</vt:lpstr>
      <vt:lpstr>ADRESAR</vt:lpstr>
      <vt:lpstr>Email</vt:lpstr>
      <vt:lpstr>Fax</vt:lpstr>
      <vt:lpstr>GradMjesto</vt:lpstr>
      <vt:lpstr>Grijanje</vt:lpstr>
      <vt:lpstr>Mob</vt:lpstr>
      <vt:lpstr>NazivSkole</vt:lpstr>
      <vt:lpstr>Osnivac</vt:lpstr>
      <vt:lpstr>'03 TJEDNA ZADUZENJA NASTAVNIKA'!Podrucje_ispisa</vt:lpstr>
      <vt:lpstr>PostanskiBroj</vt:lpstr>
      <vt:lpstr>Povrsina</vt:lpstr>
      <vt:lpstr>PROGRAMI_BROJUCENIKA</vt:lpstr>
      <vt:lpstr>Prostor</vt:lpstr>
      <vt:lpstr>Ravnatelj</vt:lpstr>
      <vt:lpstr>SifraSkole</vt:lpstr>
      <vt:lpstr>Smjena</vt:lpstr>
      <vt:lpstr>Telefon</vt:lpstr>
      <vt:lpstr>Ulica</vt:lpstr>
      <vt:lpstr>VrstaSkole</vt:lpstr>
      <vt:lpstr>ZAPOSLENICI</vt:lpstr>
      <vt:lpstr>Zupanija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Tajnica</dc:creator>
  <cp:lastModifiedBy>Tajnica</cp:lastModifiedBy>
  <cp:lastPrinted>2020-09-24T06:57:39Z</cp:lastPrinted>
  <dcterms:created xsi:type="dcterms:W3CDTF">2018-09-14T05:46:03Z</dcterms:created>
  <dcterms:modified xsi:type="dcterms:W3CDTF">2020-09-24T08:17:09Z</dcterms:modified>
</cp:coreProperties>
</file>